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2460" yWindow="1680" windowWidth="19155" windowHeight="7380" tabRatio="624" activeTab="0"/>
  </bookViews>
  <sheets>
    <sheet name="P.Index" sheetId="1" r:id="rId1"/>
    <sheet name="P.Readme" sheetId="2" r:id="rId2"/>
    <sheet name="Participant" sheetId="3" r:id="rId3"/>
    <sheet name="Baseline_&amp;_Adverse_Scenario" sheetId="4" r:id="rId4"/>
    <sheet name="QQ_Questionnaire" sheetId="5" r:id="rId5"/>
    <sheet name="Warnings" sheetId="6" r:id="rId6"/>
  </sheets>
  <definedNames>
    <definedName name="Version">'P.Index'!$D$1</definedName>
  </definedNames>
  <calcPr fullCalcOnLoad="1"/>
</workbook>
</file>

<file path=xl/comments3.xml><?xml version="1.0" encoding="utf-8"?>
<comments xmlns="http://schemas.openxmlformats.org/spreadsheetml/2006/main">
  <authors>
    <author>Author</author>
  </authors>
  <commentList>
    <comment ref="C14" authorId="0">
      <text>
        <r>
          <rPr>
            <sz val="9"/>
            <rFont val="Tahoma"/>
            <family val="2"/>
          </rPr>
          <t>It is not allowed to report in currency unit (only in thousands or millions of currency units).</t>
        </r>
      </text>
    </comment>
    <comment ref="C10" authorId="0">
      <text>
        <r>
          <rPr>
            <sz val="9"/>
            <rFont val="Tahoma"/>
            <family val="2"/>
          </rPr>
          <t>Unique 6-characters code (may contain numbers and letters) assigned by the NSA at the national level. This unique identifier will remain constant throughout the 2017 IORPs ST exercise.</t>
        </r>
      </text>
    </comment>
  </commentList>
</comments>
</file>

<file path=xl/comments4.xml><?xml version="1.0" encoding="utf-8"?>
<comments xmlns="http://schemas.openxmlformats.org/spreadsheetml/2006/main">
  <authors>
    <author>Author</author>
  </authors>
  <commentList>
    <comment ref="C12" authorId="0">
      <text>
        <r>
          <rPr>
            <sz val="9"/>
            <rFont val="Tahoma"/>
            <family val="2"/>
          </rPr>
          <t>Property for own use, like property used by the IORP as office for its employees, and not for own use, including direct/indirect, listed/non-listed real estate investments.
The breakdown of property (including for own use) should be in accordance with paragraph 4.20 of the IORP Stress Test 2017 Specifications, i.e. with the breakdown used for assessing the impact of the property stresses.</t>
        </r>
      </text>
    </comment>
    <comment ref="C19" authorId="0">
      <text>
        <r>
          <rPr>
            <sz val="9"/>
            <rFont val="Tahoma"/>
            <family val="2"/>
          </rPr>
          <t>Shares representing corporations' capital, e.g. representing ownership in a corporation, listed on a public stock exchange (excluding participations).</t>
        </r>
      </text>
    </comment>
    <comment ref="C24" authorId="0">
      <text>
        <r>
          <rPr>
            <sz val="9"/>
            <rFont val="Tahoma"/>
            <family val="2"/>
          </rPr>
          <t>Shares representing corporations' capital, e.g. representing ownership in a corporation, not listed on a public stock exchange. This category includes participations.</t>
        </r>
      </text>
    </comment>
    <comment ref="C29" authorId="0">
      <text>
        <r>
          <rPr>
            <sz val="9"/>
            <rFont val="Tahoma"/>
            <family val="2"/>
          </rPr>
          <t>Bonds issued by public authorities, whether by central governments, supra-national government institutions, regional governments or municipal governments.</t>
        </r>
      </text>
    </comment>
    <comment ref="C33" authorId="0">
      <text>
        <r>
          <rPr>
            <sz val="9"/>
            <rFont val="Tahoma"/>
            <family val="2"/>
          </rPr>
          <t>Bonds issued by non-financial corporations, excluding hybrid securities combining a fixed income and derivative component.</t>
        </r>
      </text>
    </comment>
    <comment ref="C34" authorId="0">
      <text>
        <r>
          <rPr>
            <sz val="9"/>
            <rFont val="Tahoma"/>
            <family val="2"/>
          </rPr>
          <t>Bonds issued by financial institutions, excluding hybrid securities combining a fixed income and derivative component.</t>
        </r>
      </text>
    </comment>
    <comment ref="C35" authorId="0">
      <text>
        <r>
          <rPr>
            <sz val="9"/>
            <rFont val="Tahoma"/>
            <family val="2"/>
          </rPr>
          <t>Bonds issued by a credit institution which has its registered office in a Member State and subject by law to special public supervision to protect bond-holders. In particular, sums deriving from the issue of these bonds must be invested in conformity with the law in assets which, during the whole period of validity of the bonds, are capable of covering claims attaching to the bonds and which, in the event of failure of the issuer, would be used on a priority basis for the reimbursement of the principal and payment of the accrued interest.” (Article 52(4), UCITS Directive)</t>
        </r>
      </text>
    </comment>
    <comment ref="C36" authorId="0">
      <text>
        <r>
          <rPr>
            <sz val="9"/>
            <rFont val="Tahoma"/>
            <family val="2"/>
          </rPr>
          <t>Financial corporate bonds other than covered bonds.</t>
        </r>
      </text>
    </comment>
    <comment ref="C37" authorId="0">
      <text>
        <r>
          <rPr>
            <sz val="9"/>
            <rFont val="Tahoma"/>
            <family val="2"/>
          </rPr>
          <t xml:space="preserve">Hybrid securities, combining a fixed income instrument with a series of derivative components. Excluded from this category are fixed income securities issued by sovereign governments. Concerns securities that have embedded any categories of derivatives. </t>
        </r>
      </text>
    </comment>
    <comment ref="C38" authorId="0">
      <text>
        <r>
          <rPr>
            <sz val="9"/>
            <rFont val="Tahoma"/>
            <family val="2"/>
          </rPr>
          <t xml:space="preserve">Securities whose value and payments are derived from a portfolio of underlying assets. Includes Asset Backed Securities (ABS), Mortgage Backed Securities (MBS) Collateralised Debt Obligations (CDO), Collateralised Loan Obligation (CLO) and Collateralised Mortgage Obligations (CMO). </t>
        </r>
      </text>
    </comment>
    <comment ref="C39" authorId="0">
      <text>
        <r>
          <rPr>
            <sz val="9"/>
            <rFont val="Tahoma"/>
            <family val="2"/>
          </rPr>
          <t>Financial assets created when IORPs lend funds, with collateral or not. Excludes loans and mortgages to members and beneficiaries.</t>
        </r>
      </text>
    </comment>
    <comment ref="C42" authorId="0">
      <text>
        <r>
          <rPr>
            <sz val="9"/>
            <rFont val="Tahoma"/>
            <family val="2"/>
          </rPr>
          <t xml:space="preserve">A financial instrument or other contract with all three of the following characteristics:
(a) Its value changes in response to the change in a specified interest rate, financial instrument price, commodity price, foreign exchange rate, index of prices or rates, credit rating or credit index, or other variable, provided in the case of a non-financial variable that the variable is not specific to a party to the contract.
(b) It requires no initial net investment or an initial  net investment that is smaller than would be required for other types of contracts that would be expected to have a similar response to changes in market factors.
(c) Is setlled at a future date. </t>
        </r>
      </text>
    </comment>
    <comment ref="C43" authorId="0">
      <text>
        <r>
          <rPr>
            <sz val="9"/>
            <rFont val="Tahoma"/>
            <family val="2"/>
          </rPr>
          <t>Deposits and cash equivalents that cannot be used to make payments until before a specific maturity date and that are not exchangeable for currency or transferable deposits without any kind of significant restriction or penalty.</t>
        </r>
      </text>
    </comment>
    <comment ref="C44" authorId="0">
      <text>
        <r>
          <rPr>
            <sz val="9"/>
            <rFont val="Tahoma"/>
            <family val="2"/>
          </rPr>
          <t xml:space="preserve">Investment funds for which the look-through approach couldn't be applied.
</t>
        </r>
      </text>
    </comment>
    <comment ref="C10" authorId="0">
      <text>
        <r>
          <rPr>
            <sz val="9"/>
            <rFont val="Tahoma"/>
            <family val="2"/>
          </rPr>
          <t>To be completed with market consistent values of (investment) assets, in accordance with Annex 3 of the IORP Stress Test 2017 Specifications.</t>
        </r>
      </text>
    </comment>
    <comment ref="D54" authorId="0">
      <text>
        <r>
          <rPr>
            <sz val="9"/>
            <rFont val="Tahoma"/>
            <family val="2"/>
          </rPr>
          <t>Duration may be based on effective yield to maturity and/or spot rate curve.</t>
        </r>
      </text>
    </comment>
  </commentList>
</comments>
</file>

<file path=xl/sharedStrings.xml><?xml version="1.0" encoding="utf-8"?>
<sst xmlns="http://schemas.openxmlformats.org/spreadsheetml/2006/main" count="1228" uniqueCount="276">
  <si>
    <t>#</t>
  </si>
  <si>
    <t>Content</t>
  </si>
  <si>
    <t>Sheet</t>
  </si>
  <si>
    <t>GoTo</t>
  </si>
  <si>
    <t>This sheet</t>
  </si>
  <si>
    <t>P.Index</t>
  </si>
  <si>
    <t>P.Readme</t>
  </si>
  <si>
    <t>Participant</t>
  </si>
  <si>
    <t>Participant information</t>
  </si>
  <si>
    <t>-</t>
  </si>
  <si>
    <t>Date of submission</t>
  </si>
  <si>
    <t>Reporting reference year</t>
  </si>
  <si>
    <t>Year end used</t>
  </si>
  <si>
    <t>Reporting currency used</t>
  </si>
  <si>
    <t>Reporting unit used</t>
  </si>
  <si>
    <t>Country</t>
  </si>
  <si>
    <t>National supervisor</t>
  </si>
  <si>
    <t>Contact information</t>
  </si>
  <si>
    <t>Name of institution</t>
  </si>
  <si>
    <t>Position / title</t>
  </si>
  <si>
    <t>Phone number</t>
  </si>
  <si>
    <t>E-mail address</t>
  </si>
  <si>
    <t>Institution name</t>
  </si>
  <si>
    <t>Name of contact person</t>
  </si>
  <si>
    <t>Total</t>
  </si>
  <si>
    <t>Total assets</t>
  </si>
  <si>
    <t>Property (including for own use)</t>
  </si>
  <si>
    <t>Equities</t>
  </si>
  <si>
    <t>Derivatives</t>
  </si>
  <si>
    <t>Other investments</t>
  </si>
  <si>
    <t>EUR</t>
  </si>
  <si>
    <t>GBP</t>
  </si>
  <si>
    <t>Yes</t>
  </si>
  <si>
    <t>Belgium</t>
  </si>
  <si>
    <t>No</t>
  </si>
  <si>
    <t>Ireland</t>
  </si>
  <si>
    <t>Portugal</t>
  </si>
  <si>
    <t>UK</t>
  </si>
  <si>
    <t>Input cell</t>
  </si>
  <si>
    <t>Calculated cell</t>
  </si>
  <si>
    <t>Main results</t>
  </si>
  <si>
    <t>Other</t>
  </si>
  <si>
    <t>Residual investment funds</t>
  </si>
  <si>
    <t>Baseline</t>
  </si>
  <si>
    <t>Total investments</t>
  </si>
  <si>
    <t>Level</t>
  </si>
  <si>
    <t>equities listed</t>
  </si>
  <si>
    <t>Bonds</t>
  </si>
  <si>
    <t>non-financial corporate bonds</t>
  </si>
  <si>
    <t>financial corporate bonds</t>
  </si>
  <si>
    <t>non-covered bonds</t>
  </si>
  <si>
    <t>mortgages</t>
  </si>
  <si>
    <t>loans</t>
  </si>
  <si>
    <t>covered bonds</t>
  </si>
  <si>
    <t>Europe</t>
  </si>
  <si>
    <t>US</t>
  </si>
  <si>
    <t>Loans and mortgages</t>
  </si>
  <si>
    <t>Corporate bonds</t>
  </si>
  <si>
    <t>Deposits other than cash equivalents</t>
  </si>
  <si>
    <t>Check</t>
  </si>
  <si>
    <t>X</t>
  </si>
  <si>
    <t>Applied stresses for individual countries</t>
  </si>
  <si>
    <t>Applied aggregate Euro area/European stresses (simplification)</t>
  </si>
  <si>
    <t>Applied combination of individual &amp; aggregate stresses (simplification)</t>
  </si>
  <si>
    <t>Austria (AT)</t>
  </si>
  <si>
    <t>Belgium (BE)</t>
  </si>
  <si>
    <t>Bulgaria (BG)</t>
  </si>
  <si>
    <t>Cyprus (CY)</t>
  </si>
  <si>
    <t>Czech Republic (CZ)</t>
  </si>
  <si>
    <t>Germany (DE)</t>
  </si>
  <si>
    <t>Denmark (DK)</t>
  </si>
  <si>
    <t>Spain (ES)</t>
  </si>
  <si>
    <t>Finland (FI)</t>
  </si>
  <si>
    <t>France (FR)</t>
  </si>
  <si>
    <t>Greece (GR)</t>
  </si>
  <si>
    <t>Croatia (HR)</t>
  </si>
  <si>
    <t>Hungary (HU)</t>
  </si>
  <si>
    <t>Ireland (IE)</t>
  </si>
  <si>
    <t>Italy (IT)</t>
  </si>
  <si>
    <t>Lithuania (LT)</t>
  </si>
  <si>
    <t>Luxembourg (LU)</t>
  </si>
  <si>
    <t>Latvia (LV)</t>
  </si>
  <si>
    <t>Malta (MT)</t>
  </si>
  <si>
    <t>Netherlands (NL)</t>
  </si>
  <si>
    <t>Poland (PL)</t>
  </si>
  <si>
    <t>Portugal (PT)</t>
  </si>
  <si>
    <t>Romania (RO)</t>
  </si>
  <si>
    <t>Sweden (SE)</t>
  </si>
  <si>
    <t>Slovenia (SI)</t>
  </si>
  <si>
    <t>Slovakia (SK)</t>
  </si>
  <si>
    <t>United Kingdom (UK)</t>
  </si>
  <si>
    <t>Individual stresses</t>
  </si>
  <si>
    <t>Euro area aggregate</t>
  </si>
  <si>
    <t>Europe aggregate</t>
  </si>
  <si>
    <t>Applied standard stresses</t>
  </si>
  <si>
    <t>Applied simplified stresses for broad corporate bond aggregates</t>
  </si>
  <si>
    <t>Applied combination of standard stresses and simplification</t>
  </si>
  <si>
    <t>AAA</t>
  </si>
  <si>
    <t>AA</t>
  </si>
  <si>
    <t>A</t>
  </si>
  <si>
    <t>BBB</t>
  </si>
  <si>
    <t>BB</t>
  </si>
  <si>
    <t>Non-financial corporate bonds</t>
  </si>
  <si>
    <t>Financial corporate bonds</t>
  </si>
  <si>
    <t>Investment grade</t>
  </si>
  <si>
    <t>High yield</t>
  </si>
  <si>
    <t>THOUSANDS</t>
  </si>
  <si>
    <t>MILLIONS</t>
  </si>
  <si>
    <t>Austria</t>
  </si>
  <si>
    <t>Cyprus</t>
  </si>
  <si>
    <t>Italy</t>
  </si>
  <si>
    <t>Netherlands</t>
  </si>
  <si>
    <t>Spain</t>
  </si>
  <si>
    <t>% change compared to baseline</t>
  </si>
  <si>
    <t>Cell</t>
  </si>
  <si>
    <t>Status</t>
  </si>
  <si>
    <t>Alert</t>
  </si>
  <si>
    <t>Institution abbreviation</t>
  </si>
  <si>
    <t>1) Scope</t>
  </si>
  <si>
    <t>2) Colors</t>
  </si>
  <si>
    <t>An entry cell for participants</t>
  </si>
  <si>
    <t xml:space="preserve">A cell containing a formula </t>
  </si>
  <si>
    <t>A cell which also contains a formula and generates a key outcome</t>
  </si>
  <si>
    <t>3) Protection of sheets</t>
  </si>
  <si>
    <t>Participants should not add or delete any cells, rows or columns in the input spreadsheets as the National Supervisory Authority will otherwise not be able to efficiently process the data submitted. Names of the sheets should also not be modified.</t>
  </si>
  <si>
    <t>[P.Index]</t>
  </si>
  <si>
    <t>The [P.Index] sheet provides an overview of all sheets in the workbook.</t>
  </si>
  <si>
    <t xml:space="preserve">[P.Index] contains hyperlinks to all sheets in the workbook. </t>
  </si>
  <si>
    <t xml:space="preserve">Similarly, all sheets in the workbook include links back to [P.Index]. </t>
  </si>
  <si>
    <t>[Participant]</t>
  </si>
  <si>
    <t>[Warnings]</t>
  </si>
  <si>
    <t xml:space="preserve">The [Warnings] sheet provides an overview of the status of automatic alerts and guidance that are embedded throughout the workbook. Some basic checks are performed relating to the inputs provided by participants, which may trigger an alert or guidance. </t>
  </si>
  <si>
    <t>Version history</t>
  </si>
  <si>
    <t>Initial version</t>
  </si>
  <si>
    <t>Greece</t>
  </si>
  <si>
    <t>Liechtenstein</t>
  </si>
  <si>
    <t>CHF</t>
  </si>
  <si>
    <t>Slovakia</t>
  </si>
  <si>
    <t>Global REITs</t>
  </si>
  <si>
    <t>EU REITs</t>
  </si>
  <si>
    <t>non-EU REITs</t>
  </si>
  <si>
    <t>other developed</t>
  </si>
  <si>
    <t>emerging markets</t>
  </si>
  <si>
    <t>participations</t>
  </si>
  <si>
    <t>private equity</t>
  </si>
  <si>
    <t>other</t>
  </si>
  <si>
    <t>equities non-listed</t>
  </si>
  <si>
    <t>government bonds</t>
  </si>
  <si>
    <t>corporate bonds</t>
  </si>
  <si>
    <t>structured notes</t>
  </si>
  <si>
    <t>collateralised securities</t>
  </si>
  <si>
    <t>commodities</t>
  </si>
  <si>
    <t>hedge funds</t>
  </si>
  <si>
    <t>Explanations on the structure and content of this template</t>
  </si>
  <si>
    <t>The [Participant] sheet should be filled first (and last). The sheet requests essential information for the completion of the rest of the workbook. Most importantly, the participant should enter the home member state (which is used to derive the reporting currency) and the reporting unit (thousands or millions).</t>
  </si>
  <si>
    <t>After completion of the exercise/sheets, the participant should enter in the [Participant] sheet the date of submission and the contact details before submitting the template to the National Supervisory Authority.</t>
  </si>
  <si>
    <t>Table 1</t>
  </si>
  <si>
    <t>C8</t>
  </si>
  <si>
    <t>Iceland (IS)</t>
  </si>
  <si>
    <t>Liechtenstein (LI)</t>
  </si>
  <si>
    <t>Norway (NO)</t>
  </si>
  <si>
    <t>Equities listed</t>
  </si>
  <si>
    <t>Equities non-listed</t>
  </si>
  <si>
    <t>Government bonds</t>
  </si>
  <si>
    <t>Structured notes</t>
  </si>
  <si>
    <t>Collateralised securities</t>
  </si>
  <si>
    <t>(+)</t>
  </si>
  <si>
    <t>(-)</t>
  </si>
  <si>
    <t>end december 2016</t>
  </si>
  <si>
    <t>Responses to the Qualitative/Quantitative Questionnaire</t>
  </si>
  <si>
    <t>Q1 from QQ_Questionnaire</t>
  </si>
  <si>
    <t>Adverse Scenario</t>
  </si>
  <si>
    <t>high</t>
  </si>
  <si>
    <t>medium</t>
  </si>
  <si>
    <t>low</t>
  </si>
  <si>
    <t>not applicable</t>
  </si>
  <si>
    <t>observed</t>
  </si>
  <si>
    <t>estimate</t>
  </si>
  <si>
    <t>poor</t>
  </si>
  <si>
    <t>fair</t>
  </si>
  <si>
    <t>good</t>
  </si>
  <si>
    <t>excellent</t>
  </si>
  <si>
    <t>yes</t>
  </si>
  <si>
    <t>no</t>
  </si>
  <si>
    <t xml:space="preserve">Pre-stress asset allocation end 2016 </t>
  </si>
  <si>
    <t>Asset allocation end 2017</t>
  </si>
  <si>
    <t>not allowed</t>
  </si>
  <si>
    <t>Baseline_&amp;_Adverse_Scenario</t>
  </si>
  <si>
    <t>QQ_Questionnaire</t>
  </si>
  <si>
    <t>Post-stress asset allocation end 2016</t>
  </si>
  <si>
    <t>[Baseline_&amp;_Adverse_Scenario]</t>
  </si>
  <si>
    <t>[QQ_Questionnaire]</t>
  </si>
  <si>
    <t>Participants are requested to provide under the baseline and adverse scenario:</t>
  </si>
  <si>
    <t>Baseline and Adverse Scenario</t>
  </si>
  <si>
    <t>ISK</t>
  </si>
  <si>
    <t>Iceland</t>
  </si>
  <si>
    <t>Section 2 - Nature of participation</t>
  </si>
  <si>
    <t>A. Plan member choice and responsibility for asset allocation</t>
  </si>
  <si>
    <t>No choice</t>
  </si>
  <si>
    <t>Choice of a limited number of investment options with a default option applicable in case of no active choice</t>
  </si>
  <si>
    <t>Choice of a limited number of investment options with no applicable default option</t>
  </si>
  <si>
    <t>Management board / board of trustees of IORP</t>
  </si>
  <si>
    <t>Management company of IORP</t>
  </si>
  <si>
    <t xml:space="preserve">IORPs may complete sections B and C below with respect to the largest investment option in terms of assets, which will in many cases be the default fund, if available. If you are completing these sections for the largest investment option only, please indicate here. </t>
  </si>
  <si>
    <t>B. Short-term effects of the adverse scenario</t>
  </si>
  <si>
    <t>C. Longer term effects of the adverse scenario</t>
  </si>
  <si>
    <t>Assets in the Baseline and Adverse Scenario</t>
  </si>
  <si>
    <t>Breakdown of the market value of investment assets.</t>
  </si>
  <si>
    <t>1. Market value of overall investment assets</t>
  </si>
  <si>
    <t>All corporate bonds</t>
  </si>
  <si>
    <t>Financial, covered bonds</t>
  </si>
  <si>
    <t>B</t>
  </si>
  <si>
    <t>CCC and lower</t>
  </si>
  <si>
    <t xml:space="preserve">2. Does the IORP participate in the DC-part of the stress test for only part of its activities (i.e. for ring-fenced/schemes/sub-funds of the IORP)  (yes/no)? </t>
  </si>
  <si>
    <t>Section 6 - Impact on investment behaviour and other potential actions</t>
  </si>
  <si>
    <t xml:space="preserve">17. Please indicate the extent to which individual plan members are allowed to choose between the different investment options of their DC plan (mark X, if appropriate) </t>
  </si>
  <si>
    <t>Choice of a wide range of investment options</t>
  </si>
  <si>
    <t xml:space="preserve">18. Please indicate who bears the responsibility for the asset allocation of the IORP or the default fund/investment options (mark X, if appropriate, multiple answers possible) </t>
  </si>
  <si>
    <t xml:space="preserve">19.2 Do you have an automatic rebalancing approach (yes/no)? </t>
  </si>
  <si>
    <t xml:space="preserve">If yes, how frequently does it take place? </t>
  </si>
  <si>
    <t>daily</t>
  </si>
  <si>
    <t>monthly</t>
  </si>
  <si>
    <t>quarterly</t>
  </si>
  <si>
    <t>annually</t>
  </si>
  <si>
    <t xml:space="preserve">21.1. Assuming the adverse scenario takes place and yields remain low for several years from now, what would be the longer term effects within, say, the next four years? Would you expect that the investment strategy would be amended (yes; no; not allowed)? </t>
  </si>
  <si>
    <t>21.3 Assuming the adverse scenario takes place and yields remain low for several years from now, what would be the longer term effects within, say, the next four years? Would you expect an increase in the duration of assets in the portfolio (yes/no)?</t>
  </si>
  <si>
    <t xml:space="preserve">21.4 Assuming the adverse scenario takes place and yields remain low for several years from now, what would be the longer term effects within, say, the next four years?  Would you expect your IORP (or social partners/members) to take other actions (e.g. increase contributions etc.) (yes/no)? </t>
  </si>
  <si>
    <t>D. Responses to shocks and adverse developments that took place in the past</t>
  </si>
  <si>
    <t xml:space="preserve">22. Are there factors other than macroeconomic circumstances that influenced your IORP's investment allocation over the years 2007-2008  (yes/no)? </t>
  </si>
  <si>
    <t xml:space="preserve">23. Are there factors other than macroeconomic circumstances that influenced your IORP's investment allocation over the years 2008-2016 (yes/no)? </t>
  </si>
  <si>
    <t xml:space="preserve">24. Did you change the duration of your IORP's assets over the period 2007-2016 (yes/no)?  </t>
  </si>
  <si>
    <t>Section 7 - Simplifications government bond, corporate bond and commercial/residential property stresses</t>
  </si>
  <si>
    <t>26. What approach did you take to implementing the government bond stresses in the adverse market scenario (mark X if appropriate)?</t>
  </si>
  <si>
    <t xml:space="preserve">28. What approach did you take to implementing the corporate bond stresses in the adverse market scenario (mark X if appropriate)? </t>
  </si>
  <si>
    <t>Applied standard stresses corresponding to individual EEA-countries</t>
  </si>
  <si>
    <t>Applied simplified stresses for European aggregates</t>
  </si>
  <si>
    <t xml:space="preserve">30. What approach did you take to implementing the commercial and residential property stresses in the adverse market scenario (mark X if appropriate)? </t>
  </si>
  <si>
    <t>2. Information on duration of fixed income assets</t>
  </si>
  <si>
    <t>Fixed income assets</t>
  </si>
  <si>
    <t>Total fixed income (incl. interest rate derivatives)</t>
  </si>
  <si>
    <t>(=)</t>
  </si>
  <si>
    <t>(+)/(-)/(=)</t>
  </si>
  <si>
    <t xml:space="preserve">19.3. Assuming the adverse scenario takes place, what would be the short-term effects within the first year following the shock? Would you expect other actions to be taken by the IORP's management, the management company of the IORP and/or social partners and/or the members (e.g. increase contributions etc.) (yes/no)? </t>
  </si>
  <si>
    <t>in %</t>
  </si>
  <si>
    <t>Participant code</t>
  </si>
  <si>
    <t>Duration in years</t>
  </si>
  <si>
    <t xml:space="preserve">19.1. Assuming the adverse scenario takes place, what would be the short-term effects within the first year following the shock? Would selling (-) or buying (+) take place of the following asset classes or would selling/buying of the following asset classes not occur (=)? </t>
  </si>
  <si>
    <t>Total investments (excl. derivatives)</t>
  </si>
  <si>
    <t xml:space="preserve">21.2 Assuming the adverse scenario takes place and yields remain low for several years from now, what would be the longer term effects within, say, the next four years? Would you expect selling (-) or buying (+) of the following asset classes or would selling/buying of the following asset classes not occur (=)? </t>
  </si>
  <si>
    <t>Luxembourg</t>
  </si>
  <si>
    <t xml:space="preserve"> v. 20170518</t>
  </si>
  <si>
    <t>EEA</t>
  </si>
  <si>
    <t>non-EEA</t>
  </si>
  <si>
    <t>EEA non-listed, unleveraged commercial property</t>
  </si>
  <si>
    <t>EEA non-listed, unleveraged residential property</t>
  </si>
  <si>
    <t>Aggregate/simplified stresses</t>
  </si>
  <si>
    <t>Other Europe/non-Europe</t>
  </si>
  <si>
    <t>Zero stresses</t>
  </si>
  <si>
    <t>E4</t>
  </si>
  <si>
    <t>E137</t>
  </si>
  <si>
    <t>H182</t>
  </si>
  <si>
    <t>H183</t>
  </si>
  <si>
    <t>20. Assuming the adverse scenario takes place, what would the expected asset allocation be at the end of 2017 after potental re-balancing and other reactions (in % total investments, excl. derivatives)? If you are completing this section for a life-cycle/target-date fund, please provide the aggregate asset allocation for all members.</t>
  </si>
  <si>
    <t>%</t>
  </si>
  <si>
    <t>Sometimes comments are included in label cells to provide additional clarification/explanation on cells/tables to be completed by participants.</t>
  </si>
  <si>
    <t>5) Contents of the reporting template</t>
  </si>
  <si>
    <t>Table 2</t>
  </si>
  <si>
    <t>Information on duration of fixed income assets.</t>
  </si>
  <si>
    <t>All input and formula cells are unlocked, which means that participants can override the formulas if necessary. However, the structure of the sheets and workbook is locked to avoid any accidental changes. Most of the cells are prefilled with a minus sign (-) whose meaning is “not filled” to allow a differentiation between missing values and nil values (0). For percentage values, the minus sign is replaced by a percentage sign (%).</t>
  </si>
  <si>
    <t>The spreadsheet uses the following colour conventions for cells:</t>
  </si>
  <si>
    <t xml:space="preserve">This reporting template should be completed by participants in the DC-part of the IORP Stress Test (ST). The purpose of the template is to collect the results of the calculations of the impact of the scenario on the IORP's overall (investment) assets  as well as the responses to the [spreadsheet]-questions in the qualitative/ quantitative questionnaire. Moreover, participants in the DC-part of the ST have to return the output spreadsheet generated by the spreadsheet tool containing the input data provided by the participant, including the responses to the [DC tool input speadsheet]-questions and the sheets with the effects on future retirement income of the three representative plan members. Finally,  participants in the DC-part of the ST have to submit the separately provided word template with the answers to the remaining open [word template]-questions in the qualitative/quantitative questionnaire. </t>
  </si>
  <si>
    <t xml:space="preserve">4) Comments </t>
  </si>
  <si>
    <t>This sheet provides the response template for the questions in the qualitative/quantitative questionnaire that have to be answered through this spreadsheet.</t>
  </si>
  <si>
    <t>DC Reporting Template Index</t>
  </si>
  <si>
    <t>Participant Information</t>
  </si>
  <si>
    <t>EIOPA-17-284-IORP_ST17_DC_Template-(20170518)</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</si>
</sst>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yyyy;@"/>
    <numFmt numFmtId="181" formatCode="0.0%"/>
    <numFmt numFmtId="182" formatCode="0.000%"/>
    <numFmt numFmtId="183" formatCode="#,##0.0"/>
    <numFmt numFmtId="184" formatCode="#,##0.0000"/>
    <numFmt numFmtId="185" formatCode="#,##0.00000"/>
    <numFmt numFmtId="186" formatCode="#,##0.000000"/>
    <numFmt numFmtId="187" formatCode="#,##0.000"/>
    <numFmt numFmtId="188" formatCode="0.0000"/>
    <numFmt numFmtId="189" formatCode="0.0"/>
    <numFmt numFmtId="190" formatCode="#,##0.0\ _€"/>
    <numFmt numFmtId="191" formatCode="&quot;Yes&quot;;&quot;Yes&quot;;&quot;No&quot;"/>
    <numFmt numFmtId="192" formatCode="&quot;True&quot;;&quot;True&quot;;&quot;False&quot;"/>
    <numFmt numFmtId="193" formatCode="&quot;On&quot;;&quot;On&quot;;&quot;Off&quot;"/>
    <numFmt numFmtId="194" formatCode="[$€-2]\ #,##0.00_);[Red]\([$€-2]\ #,##0.00\)"/>
    <numFmt numFmtId="195" formatCode="&quot;Sim&quot;;&quot;Sim&quot;;&quot;Não&quot;"/>
    <numFmt numFmtId="196" formatCode="&quot;Verdadeiro&quot;;&quot;Verdadeiro&quot;;&quot;Falso&quot;"/>
    <numFmt numFmtId="197" formatCode="&quot;Activado&quot;;&quot;Activado&quot;;&quot;Desactivado&quot;"/>
  </numFmts>
  <fonts count="69">
    <font>
      <sz val="11"/>
      <color theme="1"/>
      <name val="Calibri"/>
      <family val="2"/>
    </font>
    <font>
      <sz val="11"/>
      <color indexed="8"/>
      <name val="Calibri"/>
      <family val="2"/>
    </font>
    <font>
      <sz val="10"/>
      <name val="Arial"/>
      <family val="2"/>
    </font>
    <font>
      <sz val="9"/>
      <name val="Tahom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0"/>
      <color indexed="8"/>
      <name val="Calibri"/>
      <family val="2"/>
    </font>
    <font>
      <sz val="11"/>
      <color indexed="52"/>
      <name val="Calibri"/>
      <family val="2"/>
    </font>
    <font>
      <sz val="11"/>
      <color indexed="60"/>
      <name val="Calibri"/>
      <family val="2"/>
    </font>
    <font>
      <b/>
      <sz val="11"/>
      <color indexed="63"/>
      <name val="Calibri"/>
      <family val="2"/>
    </font>
    <font>
      <sz val="11"/>
      <color indexed="22"/>
      <name val="Calibri"/>
      <family val="2"/>
    </font>
    <font>
      <b/>
      <sz val="18"/>
      <color indexed="62"/>
      <name val="Cambria"/>
      <family val="2"/>
    </font>
    <font>
      <b/>
      <sz val="11"/>
      <color indexed="8"/>
      <name val="Calibri"/>
      <family val="2"/>
    </font>
    <font>
      <sz val="11"/>
      <color indexed="10"/>
      <name val="Calibri"/>
      <family val="2"/>
    </font>
    <font>
      <b/>
      <sz val="11"/>
      <name val="Calibri"/>
      <family val="2"/>
    </font>
    <font>
      <b/>
      <i/>
      <sz val="11"/>
      <color indexed="9"/>
      <name val="Calibri"/>
      <family val="2"/>
    </font>
    <font>
      <sz val="11"/>
      <name val="Calibri"/>
      <family val="2"/>
    </font>
    <font>
      <i/>
      <sz val="11"/>
      <color indexed="8"/>
      <name val="Calibri"/>
      <family val="2"/>
    </font>
    <font>
      <b/>
      <sz val="11"/>
      <color indexed="10"/>
      <name val="Calibri"/>
      <family val="2"/>
    </font>
    <font>
      <sz val="9"/>
      <color indexed="8"/>
      <name val="Calibri"/>
      <family val="2"/>
    </font>
    <font>
      <b/>
      <sz val="14"/>
      <name val="Calibri"/>
      <family val="2"/>
    </font>
    <font>
      <u val="single"/>
      <sz val="11"/>
      <color indexed="9"/>
      <name val="Calibri"/>
      <family val="2"/>
    </font>
    <font>
      <b/>
      <sz val="14"/>
      <color indexed="8"/>
      <name val="Calibri"/>
      <family val="2"/>
    </font>
    <font>
      <b/>
      <sz val="12"/>
      <color indexed="9"/>
      <name val="Calibri"/>
      <family val="2"/>
    </font>
    <font>
      <b/>
      <sz val="11"/>
      <color indexed="21"/>
      <name val="Calibri"/>
      <family val="2"/>
    </font>
    <font>
      <b/>
      <sz val="14"/>
      <color indexed="9"/>
      <name val="Calibri"/>
      <family val="2"/>
    </font>
    <font>
      <sz val="10"/>
      <color indexed="1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u val="single"/>
      <sz val="11"/>
      <color theme="10"/>
      <name val="Calibri"/>
      <family val="2"/>
    </font>
    <font>
      <sz val="11"/>
      <color rgb="FF3F3F76"/>
      <name val="Calibri"/>
      <family val="2"/>
    </font>
    <font>
      <sz val="10"/>
      <color theme="1"/>
      <name val="Calibri"/>
      <family val="2"/>
    </font>
    <font>
      <sz val="11"/>
      <color rgb="FFFA7D00"/>
      <name val="Calibri"/>
      <family val="2"/>
    </font>
    <font>
      <sz val="11"/>
      <color rgb="FF9C6500"/>
      <name val="Calibri"/>
      <family val="2"/>
    </font>
    <font>
      <b/>
      <sz val="11"/>
      <color rgb="FF3F3F3F"/>
      <name val="Calibri"/>
      <family val="2"/>
    </font>
    <font>
      <sz val="11"/>
      <color theme="0" tint="-0.149959996342659"/>
      <name val="Calibri"/>
      <family val="2"/>
    </font>
    <font>
      <b/>
      <sz val="18"/>
      <color theme="3"/>
      <name val="Cambria"/>
      <family val="2"/>
    </font>
    <font>
      <b/>
      <sz val="11"/>
      <color theme="1"/>
      <name val="Calibri"/>
      <family val="2"/>
    </font>
    <font>
      <sz val="11"/>
      <color rgb="FFFF0000"/>
      <name val="Calibri"/>
      <family val="2"/>
    </font>
    <font>
      <b/>
      <i/>
      <sz val="11"/>
      <color theme="0"/>
      <name val="Calibri"/>
      <family val="2"/>
    </font>
    <font>
      <i/>
      <sz val="11"/>
      <color theme="1"/>
      <name val="Calibri"/>
      <family val="2"/>
    </font>
    <font>
      <b/>
      <sz val="11"/>
      <color rgb="FFFF0000"/>
      <name val="Calibri"/>
      <family val="2"/>
    </font>
    <font>
      <sz val="9"/>
      <color theme="1"/>
      <name val="Calibri"/>
      <family val="2"/>
    </font>
    <font>
      <u val="single"/>
      <sz val="11"/>
      <color theme="0"/>
      <name val="Calibri"/>
      <family val="2"/>
    </font>
    <font>
      <b/>
      <sz val="14"/>
      <color theme="1"/>
      <name val="Calibri"/>
      <family val="2"/>
    </font>
    <font>
      <b/>
      <sz val="12"/>
      <color theme="0"/>
      <name val="Calibri"/>
      <family val="2"/>
    </font>
    <font>
      <b/>
      <sz val="11"/>
      <color rgb="FF00B050"/>
      <name val="Calibri"/>
      <family val="2"/>
    </font>
    <font>
      <b/>
      <sz val="14"/>
      <color theme="0"/>
      <name val="Calibri"/>
      <family val="2"/>
    </font>
    <font>
      <sz val="10"/>
      <color theme="5" tint="-0.4999699890613556"/>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gray0625"/>
    </fill>
    <fill>
      <patternFill patternType="solid">
        <fgColor indexed="26"/>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rgb="FFFFC000"/>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39998000860214233"/>
        <bgColor indexed="64"/>
      </patternFill>
    </fill>
    <fill>
      <patternFill patternType="solid">
        <fgColor indexed="22"/>
        <bgColor indexed="64"/>
      </patternFill>
    </fill>
    <fill>
      <patternFill patternType="solid">
        <fgColor theme="9" tint="-0.24997000396251678"/>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theme="3"/>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2" fillId="31" borderId="0" applyBorder="0">
      <alignment/>
      <protection/>
    </xf>
    <xf numFmtId="3" fontId="50" fillId="32" borderId="0" applyBorder="0" applyProtection="0">
      <alignment horizontal="right" vertical="center"/>
    </xf>
    <xf numFmtId="0" fontId="0" fillId="33" borderId="0" applyNumberFormat="0" applyFont="0" applyBorder="0" applyAlignment="0">
      <protection/>
    </xf>
    <xf numFmtId="3" fontId="50" fillId="34" borderId="0" applyBorder="0">
      <alignment horizontal="right" vertical="center"/>
      <protection locked="0"/>
    </xf>
    <xf numFmtId="0" fontId="0" fillId="35" borderId="0" applyNumberFormat="0" applyFont="0" applyBorder="0" applyAlignment="0">
      <protection/>
    </xf>
    <xf numFmtId="3" fontId="50" fillId="36" borderId="0" applyBorder="0" applyAlignment="0">
      <protection/>
    </xf>
    <xf numFmtId="0" fontId="51" fillId="0" borderId="6" applyNumberFormat="0" applyFill="0" applyAlignment="0" applyProtection="0"/>
    <xf numFmtId="0" fontId="52" fillId="37" borderId="0" applyNumberFormat="0" applyBorder="0" applyAlignment="0" applyProtection="0"/>
    <xf numFmtId="0" fontId="0" fillId="0" borderId="0">
      <alignment/>
      <protection/>
    </xf>
    <xf numFmtId="0" fontId="0" fillId="38"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39" borderId="0" applyNumberFormat="0" applyBorder="0" applyAlignment="0">
      <protection/>
    </xf>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83">
    <xf numFmtId="0" fontId="0" fillId="0" borderId="0" xfId="0" applyFont="1" applyAlignment="1">
      <alignment/>
    </xf>
    <xf numFmtId="14" fontId="0" fillId="33" borderId="10" xfId="58" applyNumberFormat="1" applyFont="1" applyBorder="1" applyAlignment="1">
      <alignment/>
      <protection/>
    </xf>
    <xf numFmtId="0" fontId="40" fillId="20" borderId="11" xfId="0" applyFont="1" applyFill="1" applyBorder="1" applyAlignment="1">
      <alignment/>
    </xf>
    <xf numFmtId="0" fontId="40" fillId="40" borderId="12" xfId="0" applyFont="1" applyFill="1" applyBorder="1" applyAlignment="1">
      <alignment horizontal="center" vertical="center" wrapText="1"/>
    </xf>
    <xf numFmtId="0" fontId="40" fillId="20" borderId="13" xfId="0" applyFont="1" applyFill="1" applyBorder="1" applyAlignment="1">
      <alignment/>
    </xf>
    <xf numFmtId="0" fontId="24" fillId="35" borderId="12" xfId="60" applyFont="1" applyBorder="1" applyAlignment="1">
      <alignment vertical="top"/>
      <protection/>
    </xf>
    <xf numFmtId="0" fontId="56" fillId="0" borderId="0" xfId="0" applyFont="1" applyAlignment="1">
      <alignment/>
    </xf>
    <xf numFmtId="0" fontId="40" fillId="40" borderId="11" xfId="0" applyFont="1" applyFill="1" applyBorder="1" applyAlignment="1">
      <alignment horizontal="left" vertical="center" wrapText="1"/>
    </xf>
    <xf numFmtId="0" fontId="40" fillId="0" borderId="0" xfId="0" applyFont="1" applyFill="1" applyBorder="1" applyAlignment="1">
      <alignment/>
    </xf>
    <xf numFmtId="0" fontId="40" fillId="35" borderId="0" xfId="60" applyFont="1" applyBorder="1" applyAlignment="1">
      <alignment/>
      <protection/>
    </xf>
    <xf numFmtId="0" fontId="40" fillId="40" borderId="14" xfId="0" applyFont="1" applyFill="1" applyBorder="1" applyAlignment="1">
      <alignment horizontal="center" vertical="center" wrapText="1"/>
    </xf>
    <xf numFmtId="0" fontId="40" fillId="40" borderId="13" xfId="0" applyFont="1" applyFill="1" applyBorder="1" applyAlignment="1">
      <alignment horizontal="center" vertical="center" wrapText="1"/>
    </xf>
    <xf numFmtId="0" fontId="40" fillId="35" borderId="10" xfId="60" applyFont="1" applyBorder="1" applyAlignment="1">
      <alignment/>
      <protection/>
    </xf>
    <xf numFmtId="0" fontId="58" fillId="40" borderId="11" xfId="0" applyFont="1" applyFill="1" applyBorder="1" applyAlignment="1">
      <alignment horizontal="left" vertical="center" wrapText="1"/>
    </xf>
    <xf numFmtId="0" fontId="26" fillId="35" borderId="15" xfId="60" applyFont="1" applyBorder="1" applyAlignment="1">
      <alignment horizontal="left" vertical="center" wrapText="1"/>
      <protection/>
    </xf>
    <xf numFmtId="0" fontId="40" fillId="0" borderId="0" xfId="0" applyFont="1" applyFill="1" applyBorder="1" applyAlignment="1">
      <alignment horizontal="center" vertical="center" wrapText="1"/>
    </xf>
    <xf numFmtId="0" fontId="40" fillId="40" borderId="12" xfId="0" applyFont="1" applyFill="1" applyBorder="1" applyAlignment="1">
      <alignment horizontal="center" vertical="center" textRotation="90" wrapText="1"/>
    </xf>
    <xf numFmtId="0" fontId="40" fillId="40" borderId="11" xfId="0" applyFont="1" applyFill="1" applyBorder="1" applyAlignment="1">
      <alignment horizontal="left" vertical="top" wrapText="1"/>
    </xf>
    <xf numFmtId="0" fontId="40" fillId="0" borderId="0" xfId="0" applyFont="1" applyFill="1" applyBorder="1" applyAlignment="1">
      <alignment horizontal="center" vertical="center" textRotation="90" wrapText="1"/>
    </xf>
    <xf numFmtId="0" fontId="59" fillId="0" borderId="0" xfId="0" applyFont="1" applyAlignment="1">
      <alignment/>
    </xf>
    <xf numFmtId="0" fontId="60" fillId="0" borderId="0" xfId="0" applyFont="1" applyFill="1" applyAlignment="1">
      <alignment/>
    </xf>
    <xf numFmtId="0" fontId="24" fillId="35" borderId="12" xfId="60" applyFont="1" applyBorder="1" applyAlignment="1">
      <alignment horizontal="left" vertical="top"/>
      <protection/>
    </xf>
    <xf numFmtId="0" fontId="59" fillId="0" borderId="0" xfId="60" applyFont="1" applyFill="1" applyBorder="1" applyAlignment="1">
      <alignment horizontal="right"/>
      <protection/>
    </xf>
    <xf numFmtId="0" fontId="26" fillId="0" borderId="0" xfId="0" applyFont="1" applyAlignment="1">
      <alignment/>
    </xf>
    <xf numFmtId="0" fontId="56" fillId="35" borderId="11" xfId="60" applyFont="1" applyBorder="1" applyAlignment="1">
      <alignment horizontal="left"/>
      <protection/>
    </xf>
    <xf numFmtId="0" fontId="0" fillId="0" borderId="0" xfId="0" applyFont="1" applyAlignment="1">
      <alignment/>
    </xf>
    <xf numFmtId="1" fontId="61" fillId="33" borderId="16" xfId="58" applyNumberFormat="1" applyFont="1" applyBorder="1" applyAlignment="1">
      <alignment horizontal="right"/>
      <protection/>
    </xf>
    <xf numFmtId="1" fontId="26" fillId="33" borderId="10" xfId="58" applyNumberFormat="1" applyFont="1" applyBorder="1" applyAlignment="1">
      <alignment/>
      <protection/>
    </xf>
    <xf numFmtId="0" fontId="26" fillId="41" borderId="0" xfId="0" applyFont="1" applyFill="1" applyAlignment="1">
      <alignment horizontal="center"/>
    </xf>
    <xf numFmtId="1" fontId="26" fillId="33" borderId="17" xfId="58" applyNumberFormat="1" applyFont="1" applyBorder="1" applyAlignment="1">
      <alignment/>
      <protection/>
    </xf>
    <xf numFmtId="0" fontId="26" fillId="0" borderId="0" xfId="0" applyFont="1" applyAlignment="1">
      <alignment horizontal="center"/>
    </xf>
    <xf numFmtId="0" fontId="40" fillId="42" borderId="18" xfId="0" applyFont="1" applyFill="1" applyBorder="1" applyAlignment="1" applyProtection="1">
      <alignment/>
      <protection/>
    </xf>
    <xf numFmtId="0" fontId="40" fillId="20" borderId="18" xfId="0" applyFont="1" applyFill="1" applyBorder="1" applyAlignment="1" applyProtection="1">
      <alignment/>
      <protection/>
    </xf>
    <xf numFmtId="0" fontId="30" fillId="33" borderId="19" xfId="58" applyFont="1" applyBorder="1" applyAlignment="1">
      <alignment horizontal="center"/>
      <protection/>
    </xf>
    <xf numFmtId="0" fontId="37" fillId="43" borderId="15" xfId="0" applyFont="1" applyFill="1" applyBorder="1" applyAlignment="1" applyProtection="1">
      <alignment/>
      <protection/>
    </xf>
    <xf numFmtId="0" fontId="37" fillId="43" borderId="18" xfId="0" applyFont="1" applyFill="1" applyBorder="1" applyAlignment="1" applyProtection="1">
      <alignment/>
      <protection/>
    </xf>
    <xf numFmtId="0" fontId="0" fillId="0" borderId="0" xfId="0" applyFont="1" applyAlignment="1">
      <alignment/>
    </xf>
    <xf numFmtId="0" fontId="62" fillId="43" borderId="20" xfId="53" applyFont="1" applyFill="1" applyBorder="1" applyAlignment="1" quotePrefix="1">
      <alignment horizontal="center"/>
    </xf>
    <xf numFmtId="0" fontId="62" fillId="42" borderId="20" xfId="53" applyFont="1" applyFill="1" applyBorder="1" applyAlignment="1" quotePrefix="1">
      <alignment horizontal="center"/>
    </xf>
    <xf numFmtId="0" fontId="62" fillId="20" borderId="20" xfId="53" applyFont="1" applyFill="1" applyBorder="1" applyAlignment="1" quotePrefix="1">
      <alignment horizontal="center"/>
    </xf>
    <xf numFmtId="0" fontId="0" fillId="0" borderId="0" xfId="0" applyFont="1" applyAlignment="1">
      <alignment vertical="center" wrapText="1"/>
    </xf>
    <xf numFmtId="3" fontId="0" fillId="34" borderId="12" xfId="59" applyFont="1" applyBorder="1" applyAlignment="1">
      <alignment horizontal="centerContinuous" vertical="center"/>
      <protection locked="0"/>
    </xf>
    <xf numFmtId="3" fontId="0" fillId="32" borderId="12" xfId="57" applyFont="1" applyBorder="1" applyAlignment="1">
      <alignment horizontal="centerContinuous" vertical="center"/>
    </xf>
    <xf numFmtId="3" fontId="0" fillId="36" borderId="12" xfId="61" applyFont="1" applyBorder="1" applyAlignment="1">
      <alignment horizontal="centerContinuous" vertical="center"/>
      <protection/>
    </xf>
    <xf numFmtId="0" fontId="0" fillId="0" borderId="0" xfId="0" applyFont="1" applyAlignment="1">
      <alignment horizontal="left"/>
    </xf>
    <xf numFmtId="0" fontId="0" fillId="0" borderId="0" xfId="0" applyFont="1" applyAlignment="1">
      <alignment horizontal="left" vertical="center"/>
    </xf>
    <xf numFmtId="0" fontId="0" fillId="0" borderId="0" xfId="0" applyFont="1" applyAlignment="1" quotePrefix="1">
      <alignment horizontal="left" vertical="center"/>
    </xf>
    <xf numFmtId="0" fontId="0" fillId="0" borderId="0" xfId="0" applyFont="1" applyAlignment="1">
      <alignment horizontal="left" vertical="center" wrapText="1"/>
    </xf>
    <xf numFmtId="3" fontId="0" fillId="34" borderId="12" xfId="59" applyFont="1" applyBorder="1" applyAlignment="1">
      <alignment horizontal="center" vertical="center"/>
      <protection locked="0"/>
    </xf>
    <xf numFmtId="3" fontId="0" fillId="32" borderId="12" xfId="57" applyFont="1" applyBorder="1" applyAlignment="1">
      <alignment horizontal="center" vertical="center"/>
    </xf>
    <xf numFmtId="3" fontId="0" fillId="36" borderId="12" xfId="61" applyFont="1" applyBorder="1" applyAlignment="1">
      <alignment horizontal="center" vertical="center"/>
      <protection/>
    </xf>
    <xf numFmtId="1" fontId="0" fillId="33" borderId="15" xfId="58" applyNumberFormat="1" applyFont="1" applyBorder="1" applyAlignment="1">
      <alignment/>
      <protection/>
    </xf>
    <xf numFmtId="0" fontId="0" fillId="33" borderId="10" xfId="58" applyFont="1" applyBorder="1" applyAlignment="1">
      <alignment/>
      <protection/>
    </xf>
    <xf numFmtId="0" fontId="0" fillId="44" borderId="0" xfId="0" applyFont="1" applyFill="1" applyAlignment="1">
      <alignment horizontal="center"/>
    </xf>
    <xf numFmtId="0" fontId="0" fillId="33" borderId="19" xfId="58" applyFont="1" applyBorder="1" applyAlignment="1">
      <alignment/>
      <protection/>
    </xf>
    <xf numFmtId="0" fontId="47" fillId="0" borderId="0" xfId="53" applyFont="1" applyAlignment="1">
      <alignment horizontal="right"/>
    </xf>
    <xf numFmtId="0" fontId="0" fillId="0" borderId="0" xfId="0" applyFont="1" applyFill="1" applyBorder="1" applyAlignment="1">
      <alignment/>
    </xf>
    <xf numFmtId="0" fontId="47" fillId="0" borderId="0" xfId="53" applyFont="1" applyFill="1" applyBorder="1" applyAlignment="1">
      <alignment horizontal="right"/>
    </xf>
    <xf numFmtId="0" fontId="0" fillId="0" borderId="17" xfId="0" applyFont="1" applyBorder="1" applyAlignment="1">
      <alignment/>
    </xf>
    <xf numFmtId="0" fontId="0" fillId="0" borderId="19" xfId="0" applyFont="1" applyBorder="1" applyAlignment="1">
      <alignment/>
    </xf>
    <xf numFmtId="0" fontId="0" fillId="35" borderId="15" xfId="60" applyFont="1" applyBorder="1" applyAlignment="1">
      <alignment horizontal="left"/>
      <protection/>
    </xf>
    <xf numFmtId="0" fontId="0" fillId="0" borderId="10" xfId="0" applyFont="1" applyBorder="1" applyAlignment="1" applyProtection="1">
      <alignment/>
      <protection locked="0"/>
    </xf>
    <xf numFmtId="0" fontId="0" fillId="35" borderId="18" xfId="60" applyFont="1" applyBorder="1" applyAlignment="1">
      <alignment horizontal="left" indent="2"/>
      <protection/>
    </xf>
    <xf numFmtId="0" fontId="0" fillId="0" borderId="0" xfId="0" applyFont="1" applyBorder="1" applyAlignment="1" applyProtection="1">
      <alignment/>
      <protection locked="0"/>
    </xf>
    <xf numFmtId="0" fontId="0" fillId="35" borderId="17" xfId="60" applyFont="1" applyBorder="1" applyAlignment="1">
      <alignment horizontal="left" indent="2"/>
      <protection/>
    </xf>
    <xf numFmtId="0" fontId="0" fillId="0" borderId="19" xfId="0" applyFont="1" applyBorder="1" applyAlignment="1" applyProtection="1">
      <alignment/>
      <protection locked="0"/>
    </xf>
    <xf numFmtId="0" fontId="0" fillId="35" borderId="18" xfId="60" applyFont="1" applyBorder="1" applyAlignment="1" quotePrefix="1">
      <alignment horizontal="left" indent="2"/>
      <protection/>
    </xf>
    <xf numFmtId="0" fontId="0" fillId="35" borderId="18" xfId="60" applyFont="1" applyBorder="1" applyAlignment="1" quotePrefix="1">
      <alignment horizontal="left" indent="4"/>
      <protection/>
    </xf>
    <xf numFmtId="0" fontId="0" fillId="35" borderId="17" xfId="60" applyFont="1" applyBorder="1" applyAlignment="1" quotePrefix="1">
      <alignment horizontal="left" indent="4"/>
      <protection/>
    </xf>
    <xf numFmtId="0" fontId="0" fillId="35" borderId="18" xfId="60" applyFont="1" applyBorder="1" applyAlignment="1" quotePrefix="1">
      <alignment horizontal="left" indent="6"/>
      <protection/>
    </xf>
    <xf numFmtId="0" fontId="0" fillId="35" borderId="17" xfId="60" applyFont="1" applyBorder="1" applyAlignment="1" quotePrefix="1">
      <alignment horizontal="left" indent="2"/>
      <protection/>
    </xf>
    <xf numFmtId="0" fontId="0" fillId="35" borderId="11" xfId="60" applyFont="1" applyBorder="1" applyAlignment="1">
      <alignment horizontal="left"/>
      <protection/>
    </xf>
    <xf numFmtId="0" fontId="0" fillId="0" borderId="13" xfId="0" applyFont="1" applyBorder="1" applyAlignment="1" applyProtection="1">
      <alignment/>
      <protection locked="0"/>
    </xf>
    <xf numFmtId="0" fontId="0" fillId="35" borderId="18" xfId="60" applyFont="1" applyBorder="1" applyAlignment="1">
      <alignment horizontal="left"/>
      <protection/>
    </xf>
    <xf numFmtId="0" fontId="0" fillId="0" borderId="0" xfId="0" applyFont="1" applyBorder="1" applyAlignment="1">
      <alignment/>
    </xf>
    <xf numFmtId="0" fontId="0" fillId="20" borderId="13" xfId="0" applyFont="1" applyFill="1" applyBorder="1" applyAlignment="1">
      <alignment/>
    </xf>
    <xf numFmtId="0" fontId="0" fillId="35" borderId="15" xfId="60" applyFont="1" applyBorder="1" applyAlignment="1">
      <alignment/>
      <protection/>
    </xf>
    <xf numFmtId="0" fontId="0" fillId="35" borderId="18" xfId="60" applyFont="1" applyBorder="1" applyAlignment="1">
      <alignment/>
      <protection/>
    </xf>
    <xf numFmtId="0" fontId="0" fillId="35" borderId="17" xfId="60" applyFont="1" applyBorder="1" applyAlignment="1">
      <alignment/>
      <protection/>
    </xf>
    <xf numFmtId="0" fontId="0" fillId="35" borderId="21" xfId="60" applyFont="1" applyBorder="1" applyAlignment="1">
      <alignment/>
      <protection/>
    </xf>
    <xf numFmtId="0" fontId="0" fillId="35" borderId="20" xfId="60" applyFont="1" applyBorder="1" applyAlignment="1">
      <alignment/>
      <protection/>
    </xf>
    <xf numFmtId="0" fontId="0" fillId="35" borderId="20" xfId="60" applyFont="1" applyBorder="1" applyAlignment="1">
      <alignment/>
      <protection/>
    </xf>
    <xf numFmtId="0" fontId="24" fillId="33" borderId="19" xfId="58" applyFont="1" applyBorder="1" applyAlignment="1">
      <alignment/>
      <protection/>
    </xf>
    <xf numFmtId="1" fontId="0" fillId="33" borderId="16" xfId="58" applyNumberFormat="1" applyFont="1" applyBorder="1" applyAlignment="1">
      <alignment horizontal="right"/>
      <protection/>
    </xf>
    <xf numFmtId="3" fontId="0" fillId="0" borderId="0" xfId="57" applyFont="1" applyFill="1" applyBorder="1" applyAlignment="1" applyProtection="1">
      <alignment horizontal="center" vertical="center"/>
      <protection locked="0"/>
    </xf>
    <xf numFmtId="0" fontId="24" fillId="35" borderId="21" xfId="60" applyFont="1" applyBorder="1" applyAlignment="1">
      <alignment wrapText="1"/>
      <protection/>
    </xf>
    <xf numFmtId="3" fontId="0" fillId="32" borderId="21" xfId="57" applyFont="1" applyBorder="1" applyProtection="1">
      <alignment horizontal="right" vertical="center"/>
      <protection locked="0"/>
    </xf>
    <xf numFmtId="9" fontId="0" fillId="32" borderId="21" xfId="57" applyNumberFormat="1" applyFont="1" applyBorder="1" applyProtection="1">
      <alignment horizontal="right" vertical="center"/>
      <protection locked="0"/>
    </xf>
    <xf numFmtId="3" fontId="0" fillId="34" borderId="20" xfId="59" applyFont="1" applyBorder="1" applyProtection="1">
      <alignment horizontal="right" vertical="center"/>
      <protection locked="0"/>
    </xf>
    <xf numFmtId="9" fontId="0" fillId="32" borderId="20" xfId="57" applyNumberFormat="1" applyFont="1" applyBorder="1" applyProtection="1">
      <alignment horizontal="right" vertical="center"/>
      <protection locked="0"/>
    </xf>
    <xf numFmtId="3" fontId="0" fillId="34" borderId="22" xfId="59" applyFont="1" applyBorder="1" applyProtection="1">
      <alignment horizontal="right" vertical="center"/>
      <protection locked="0"/>
    </xf>
    <xf numFmtId="9" fontId="0" fillId="32" borderId="22" xfId="57" applyNumberFormat="1" applyFont="1" applyBorder="1" applyProtection="1">
      <alignment horizontal="right" vertical="center"/>
      <protection locked="0"/>
    </xf>
    <xf numFmtId="3" fontId="0" fillId="32" borderId="20" xfId="57" applyFont="1" applyBorder="1" applyProtection="1">
      <alignment horizontal="right" vertical="center"/>
      <protection locked="0"/>
    </xf>
    <xf numFmtId="3" fontId="0" fillId="34" borderId="12" xfId="59" applyFont="1" applyBorder="1" applyProtection="1">
      <alignment horizontal="right" vertical="center"/>
      <protection locked="0"/>
    </xf>
    <xf numFmtId="9" fontId="0" fillId="32" borderId="12" xfId="57" applyNumberFormat="1" applyFont="1" applyBorder="1" applyProtection="1">
      <alignment horizontal="right" vertical="center"/>
      <protection locked="0"/>
    </xf>
    <xf numFmtId="3" fontId="0" fillId="32" borderId="12" xfId="57" applyFont="1" applyBorder="1" applyProtection="1">
      <alignment horizontal="right" vertical="center"/>
      <protection locked="0"/>
    </xf>
    <xf numFmtId="3" fontId="0" fillId="34" borderId="21" xfId="59" applyFont="1" applyBorder="1" applyProtection="1">
      <alignment horizontal="right" vertical="center"/>
      <protection locked="0"/>
    </xf>
    <xf numFmtId="0" fontId="30" fillId="33" borderId="19" xfId="58" applyFont="1" applyBorder="1" applyAlignment="1">
      <alignment/>
      <protection/>
    </xf>
    <xf numFmtId="0" fontId="0" fillId="44" borderId="0" xfId="0" applyFont="1" applyFill="1" applyAlignment="1">
      <alignment/>
    </xf>
    <xf numFmtId="0" fontId="0" fillId="0" borderId="0" xfId="0" applyFont="1" applyFill="1" applyAlignment="1" applyProtection="1">
      <alignment/>
      <protection/>
    </xf>
    <xf numFmtId="0" fontId="0" fillId="0" borderId="0" xfId="0" applyFont="1" applyAlignment="1">
      <alignment horizontal="right"/>
    </xf>
    <xf numFmtId="0" fontId="0" fillId="0" borderId="0" xfId="0" applyFont="1" applyFill="1" applyAlignment="1">
      <alignment/>
    </xf>
    <xf numFmtId="0" fontId="0" fillId="0" borderId="0" xfId="0" applyFont="1" applyAlignment="1" applyProtection="1">
      <alignment/>
      <protection/>
    </xf>
    <xf numFmtId="0" fontId="0" fillId="20" borderId="23" xfId="0" applyFont="1" applyFill="1" applyBorder="1" applyAlignment="1">
      <alignment/>
    </xf>
    <xf numFmtId="0" fontId="0" fillId="0" borderId="0" xfId="0" applyFont="1" applyBorder="1" applyAlignment="1">
      <alignment/>
    </xf>
    <xf numFmtId="0" fontId="0" fillId="0" borderId="0" xfId="0" applyFont="1" applyFill="1" applyBorder="1" applyAlignment="1">
      <alignment horizontal="right"/>
    </xf>
    <xf numFmtId="0" fontId="0" fillId="35" borderId="22" xfId="60" applyFont="1" applyBorder="1" applyAlignment="1">
      <alignment/>
      <protection/>
    </xf>
    <xf numFmtId="0" fontId="0" fillId="0" borderId="0" xfId="60" applyFont="1" applyFill="1" applyBorder="1" applyAlignment="1">
      <alignment/>
      <protection/>
    </xf>
    <xf numFmtId="3" fontId="0" fillId="34" borderId="21" xfId="59" applyFont="1" applyBorder="1">
      <alignment horizontal="right" vertical="center"/>
      <protection locked="0"/>
    </xf>
    <xf numFmtId="0" fontId="0" fillId="35" borderId="12" xfId="60" applyFont="1" applyBorder="1" applyAlignment="1">
      <alignment/>
      <protection/>
    </xf>
    <xf numFmtId="3" fontId="0" fillId="34" borderId="22" xfId="59" applyFont="1" applyBorder="1">
      <alignment horizontal="right" vertical="center"/>
      <protection locked="0"/>
    </xf>
    <xf numFmtId="1" fontId="0" fillId="34" borderId="21" xfId="59" applyNumberFormat="1" applyFont="1" applyBorder="1" applyAlignment="1">
      <alignment horizontal="right" vertical="center"/>
      <protection locked="0"/>
    </xf>
    <xf numFmtId="3" fontId="0" fillId="32" borderId="0" xfId="57" applyFont="1">
      <alignment horizontal="right" vertical="center"/>
    </xf>
    <xf numFmtId="3" fontId="0" fillId="0" borderId="0" xfId="59" applyFont="1" applyFill="1" applyBorder="1" applyProtection="1">
      <alignment horizontal="right" vertical="center"/>
      <protection/>
    </xf>
    <xf numFmtId="180" fontId="0" fillId="34" borderId="12" xfId="59" applyNumberFormat="1" applyFont="1" applyBorder="1">
      <alignment horizontal="right" vertical="center"/>
      <protection locked="0"/>
    </xf>
    <xf numFmtId="3" fontId="0" fillId="34" borderId="21" xfId="59" applyFont="1" applyBorder="1" applyAlignment="1">
      <alignment/>
      <protection locked="0"/>
    </xf>
    <xf numFmtId="3" fontId="0" fillId="34" borderId="20" xfId="59" applyFont="1" applyBorder="1" applyAlignment="1">
      <alignment/>
      <protection locked="0"/>
    </xf>
    <xf numFmtId="3" fontId="0" fillId="34" borderId="22" xfId="59" applyFont="1" applyBorder="1" applyAlignment="1">
      <alignment/>
      <protection locked="0"/>
    </xf>
    <xf numFmtId="0" fontId="63" fillId="33" borderId="19" xfId="58" applyFont="1" applyBorder="1" applyAlignment="1">
      <alignment horizontal="left"/>
      <protection/>
    </xf>
    <xf numFmtId="0" fontId="60" fillId="0" borderId="0" xfId="0" applyFont="1" applyBorder="1" applyAlignment="1">
      <alignment/>
    </xf>
    <xf numFmtId="0" fontId="64" fillId="20" borderId="11" xfId="0" applyFont="1" applyFill="1" applyBorder="1" applyAlignment="1">
      <alignment/>
    </xf>
    <xf numFmtId="1" fontId="0" fillId="33" borderId="10" xfId="58" applyNumberFormat="1" applyFont="1" applyBorder="1" applyAlignment="1">
      <alignment horizontal="right"/>
      <protection/>
    </xf>
    <xf numFmtId="1" fontId="0" fillId="33" borderId="19" xfId="58" applyNumberFormat="1" applyFont="1" applyBorder="1" applyAlignment="1">
      <alignment horizontal="right"/>
      <protection/>
    </xf>
    <xf numFmtId="0" fontId="0" fillId="35" borderId="21" xfId="60" applyFont="1" applyBorder="1" applyAlignment="1" quotePrefix="1">
      <alignment/>
      <protection/>
    </xf>
    <xf numFmtId="0" fontId="0" fillId="35" borderId="20" xfId="60" applyFont="1" applyBorder="1" applyAlignment="1" quotePrefix="1">
      <alignment/>
      <protection/>
    </xf>
    <xf numFmtId="0" fontId="26" fillId="33" borderId="10" xfId="58" applyFont="1" applyBorder="1" applyAlignment="1">
      <alignment/>
      <protection/>
    </xf>
    <xf numFmtId="3" fontId="0" fillId="32" borderId="21" xfId="57" applyFont="1" applyBorder="1">
      <alignment horizontal="right" vertical="center"/>
    </xf>
    <xf numFmtId="0" fontId="30" fillId="33" borderId="19" xfId="58" applyFont="1" applyBorder="1" applyAlignment="1">
      <alignment horizontal="left"/>
      <protection/>
    </xf>
    <xf numFmtId="0" fontId="0" fillId="39" borderId="0" xfId="0" applyFont="1" applyFill="1" applyAlignment="1">
      <alignment horizontal="center"/>
    </xf>
    <xf numFmtId="0" fontId="40" fillId="0" borderId="0" xfId="0" applyFont="1" applyFill="1" applyBorder="1" applyAlignment="1">
      <alignment vertical="center"/>
    </xf>
    <xf numFmtId="0" fontId="40" fillId="20" borderId="14" xfId="0" applyFont="1" applyFill="1" applyBorder="1" applyAlignment="1">
      <alignment horizontal="right"/>
    </xf>
    <xf numFmtId="0" fontId="40" fillId="0" borderId="0" xfId="0" applyFont="1" applyFill="1" applyBorder="1" applyAlignment="1">
      <alignment horizontal="right"/>
    </xf>
    <xf numFmtId="0" fontId="0" fillId="0" borderId="0" xfId="0" applyFont="1" applyAlignment="1">
      <alignment horizontal="center" vertical="top"/>
    </xf>
    <xf numFmtId="3" fontId="0" fillId="0" borderId="0" xfId="59" applyFont="1" applyFill="1">
      <alignment horizontal="right" vertical="center"/>
      <protection locked="0"/>
    </xf>
    <xf numFmtId="3" fontId="0" fillId="34" borderId="20" xfId="59" applyFont="1" applyBorder="1" applyAlignment="1" applyProtection="1">
      <alignment horizontal="center" vertical="center"/>
      <protection locked="0"/>
    </xf>
    <xf numFmtId="3" fontId="0" fillId="0" borderId="0" xfId="59" applyFont="1" applyFill="1" applyBorder="1">
      <alignment horizontal="right" vertical="center"/>
      <protection locked="0"/>
    </xf>
    <xf numFmtId="0" fontId="0" fillId="35" borderId="19" xfId="60" applyFont="1" applyBorder="1" applyAlignment="1">
      <alignment/>
      <protection/>
    </xf>
    <xf numFmtId="3" fontId="0" fillId="34" borderId="22" xfId="59" applyFont="1" applyBorder="1" applyAlignment="1" applyProtection="1">
      <alignment horizontal="center" vertical="center"/>
      <protection locked="0"/>
    </xf>
    <xf numFmtId="3" fontId="0" fillId="34" borderId="21" xfId="59" applyFont="1" applyBorder="1" applyAlignment="1" applyProtection="1">
      <alignment horizontal="center" vertical="center"/>
      <protection locked="0"/>
    </xf>
    <xf numFmtId="0" fontId="0" fillId="35" borderId="20" xfId="60" applyFont="1" applyBorder="1" applyAlignment="1">
      <alignment wrapText="1"/>
      <protection/>
    </xf>
    <xf numFmtId="3" fontId="0" fillId="35" borderId="23" xfId="60" applyNumberFormat="1" applyFont="1" applyBorder="1" applyAlignment="1">
      <alignment horizontal="right" vertical="center"/>
      <protection/>
    </xf>
    <xf numFmtId="3" fontId="0" fillId="35" borderId="24" xfId="60" applyNumberFormat="1" applyFont="1" applyBorder="1" applyAlignment="1">
      <alignment horizontal="right" vertical="center"/>
      <protection/>
    </xf>
    <xf numFmtId="3" fontId="0" fillId="35" borderId="16" xfId="60" applyNumberFormat="1" applyFont="1" applyBorder="1" applyAlignment="1">
      <alignment horizontal="right" vertical="center"/>
      <protection/>
    </xf>
    <xf numFmtId="3" fontId="0" fillId="0" borderId="0" xfId="57" applyFont="1" applyFill="1" applyBorder="1">
      <alignment horizontal="right" vertical="center"/>
    </xf>
    <xf numFmtId="0" fontId="24" fillId="33" borderId="19" xfId="58" applyFont="1" applyBorder="1" applyAlignment="1">
      <alignment horizontal="centerContinuous"/>
      <protection/>
    </xf>
    <xf numFmtId="0" fontId="24" fillId="33" borderId="19" xfId="58" applyFont="1" applyBorder="1" applyAlignment="1">
      <alignment horizontal="right"/>
      <protection/>
    </xf>
    <xf numFmtId="3" fontId="0" fillId="34" borderId="12" xfId="59" applyFont="1" applyBorder="1" applyAlignment="1" applyProtection="1">
      <alignment horizontal="center" vertical="center"/>
      <protection locked="0"/>
    </xf>
    <xf numFmtId="0" fontId="0" fillId="0" borderId="0" xfId="60" applyFont="1" applyFill="1" applyBorder="1" applyAlignment="1">
      <alignment/>
      <protection/>
    </xf>
    <xf numFmtId="3" fontId="0" fillId="34" borderId="24" xfId="59" applyFont="1" applyBorder="1" applyProtection="1">
      <alignment horizontal="right" vertical="center"/>
      <protection locked="0"/>
    </xf>
    <xf numFmtId="3" fontId="0" fillId="34" borderId="16" xfId="59" applyFont="1" applyBorder="1" applyProtection="1">
      <alignment horizontal="right" vertical="center"/>
      <protection locked="0"/>
    </xf>
    <xf numFmtId="0" fontId="65" fillId="0" borderId="0" xfId="0" applyFont="1" applyAlignment="1">
      <alignment/>
    </xf>
    <xf numFmtId="3" fontId="60" fillId="0" borderId="0" xfId="0" applyNumberFormat="1" applyFont="1" applyAlignment="1">
      <alignment/>
    </xf>
    <xf numFmtId="0" fontId="60" fillId="0" borderId="0" xfId="0" applyFont="1" applyAlignment="1">
      <alignment/>
    </xf>
    <xf numFmtId="0" fontId="24" fillId="0" borderId="0" xfId="0" applyFont="1" applyAlignment="1">
      <alignment/>
    </xf>
    <xf numFmtId="0" fontId="26" fillId="0" borderId="0" xfId="0" applyFont="1" applyAlignment="1" quotePrefix="1">
      <alignment/>
    </xf>
    <xf numFmtId="3" fontId="26" fillId="0" borderId="0" xfId="0" applyNumberFormat="1" applyFont="1" applyAlignment="1">
      <alignment/>
    </xf>
    <xf numFmtId="0" fontId="0" fillId="0" borderId="0" xfId="0" applyFont="1" applyAlignment="1">
      <alignment horizontal="left" vertical="center" wrapText="1"/>
    </xf>
    <xf numFmtId="0" fontId="64" fillId="20" borderId="11" xfId="0" applyFont="1" applyFill="1" applyBorder="1" applyAlignment="1">
      <alignment wrapText="1"/>
    </xf>
    <xf numFmtId="0" fontId="64" fillId="20" borderId="13" xfId="0" applyFont="1" applyFill="1" applyBorder="1" applyAlignment="1">
      <alignment wrapText="1"/>
    </xf>
    <xf numFmtId="0" fontId="64" fillId="20" borderId="14" xfId="0" applyFont="1" applyFill="1" applyBorder="1" applyAlignment="1">
      <alignment wrapText="1"/>
    </xf>
    <xf numFmtId="0" fontId="0" fillId="44" borderId="0" xfId="0" applyFont="1" applyFill="1" applyAlignment="1">
      <alignment horizontal="center" wrapText="1"/>
    </xf>
    <xf numFmtId="0" fontId="0" fillId="35" borderId="20" xfId="60" applyFont="1" applyBorder="1" applyAlignment="1">
      <alignment/>
      <protection/>
    </xf>
    <xf numFmtId="0" fontId="40" fillId="40" borderId="11" xfId="0" applyFont="1" applyFill="1" applyBorder="1" applyAlignment="1">
      <alignment vertical="center" wrapText="1"/>
    </xf>
    <xf numFmtId="0" fontId="0" fillId="35" borderId="20" xfId="60" applyFont="1" applyBorder="1" applyAlignment="1">
      <alignment wrapText="1"/>
      <protection/>
    </xf>
    <xf numFmtId="0" fontId="0" fillId="35" borderId="22" xfId="60" applyFont="1" applyBorder="1" applyAlignment="1">
      <alignment/>
      <protection/>
    </xf>
    <xf numFmtId="0" fontId="26" fillId="35" borderId="11" xfId="60" applyFont="1" applyBorder="1" applyAlignment="1">
      <alignment horizontal="left" vertical="center" wrapText="1"/>
      <protection/>
    </xf>
    <xf numFmtId="9" fontId="0" fillId="32" borderId="12" xfId="57" applyNumberFormat="1" applyFont="1" applyBorder="1">
      <alignment horizontal="right" vertical="center"/>
    </xf>
    <xf numFmtId="3" fontId="0" fillId="32" borderId="12" xfId="57" applyNumberFormat="1" applyFont="1" applyBorder="1">
      <alignment horizontal="right" vertical="center"/>
    </xf>
    <xf numFmtId="0" fontId="0" fillId="35" borderId="18" xfId="60" applyFont="1" applyBorder="1" applyAlignment="1">
      <alignment horizontal="left" indent="2"/>
      <protection/>
    </xf>
    <xf numFmtId="0" fontId="0" fillId="35" borderId="18" xfId="60" applyFont="1" applyBorder="1" applyAlignment="1">
      <alignment horizontal="left"/>
      <protection/>
    </xf>
    <xf numFmtId="0" fontId="0" fillId="35" borderId="18" xfId="60" applyFont="1" applyBorder="1" applyAlignment="1">
      <alignment horizontal="left" wrapText="1" indent="3"/>
      <protection/>
    </xf>
    <xf numFmtId="0" fontId="0" fillId="35" borderId="18" xfId="60" applyFont="1" applyBorder="1" applyAlignment="1">
      <alignment horizontal="left" indent="3"/>
      <protection/>
    </xf>
    <xf numFmtId="0" fontId="0" fillId="35" borderId="18" xfId="60" applyFont="1" applyBorder="1" applyAlignment="1">
      <alignment wrapText="1"/>
      <protection/>
    </xf>
    <xf numFmtId="0" fontId="0" fillId="35" borderId="18" xfId="60" applyFont="1" applyBorder="1" applyAlignment="1">
      <alignment/>
      <protection/>
    </xf>
    <xf numFmtId="0" fontId="0" fillId="35" borderId="17" xfId="60" applyFont="1" applyBorder="1" applyAlignment="1">
      <alignment/>
      <protection/>
    </xf>
    <xf numFmtId="3" fontId="0" fillId="34" borderId="20" xfId="59" applyFont="1" applyBorder="1" applyProtection="1">
      <alignment horizontal="right" vertical="center"/>
      <protection locked="0"/>
    </xf>
    <xf numFmtId="180" fontId="0" fillId="34" borderId="22" xfId="59" applyNumberFormat="1" applyFont="1" applyBorder="1">
      <alignment horizontal="right" vertical="center"/>
      <protection locked="0"/>
    </xf>
    <xf numFmtId="0" fontId="0" fillId="0" borderId="0" xfId="0" applyFont="1" applyFill="1" applyAlignment="1">
      <alignment horizontal="center"/>
    </xf>
    <xf numFmtId="0" fontId="58" fillId="40" borderId="15" xfId="0" applyFont="1" applyFill="1" applyBorder="1" applyAlignment="1">
      <alignment horizontal="left" vertical="center" wrapText="1"/>
    </xf>
    <xf numFmtId="0" fontId="0" fillId="35" borderId="22" xfId="60" applyFont="1" applyBorder="1" applyAlignment="1" quotePrefix="1">
      <alignment/>
      <protection/>
    </xf>
    <xf numFmtId="3" fontId="0" fillId="32" borderId="23" xfId="57" applyFont="1" applyBorder="1" applyProtection="1">
      <alignment horizontal="right" vertical="center"/>
      <protection locked="0"/>
    </xf>
    <xf numFmtId="0" fontId="0" fillId="35" borderId="21" xfId="60" applyFont="1" applyBorder="1" applyAlignment="1">
      <alignment horizontal="left"/>
      <protection/>
    </xf>
    <xf numFmtId="0" fontId="0" fillId="35" borderId="20" xfId="60" applyFont="1" applyBorder="1" applyAlignment="1">
      <alignment horizontal="left" indent="2"/>
      <protection/>
    </xf>
    <xf numFmtId="0" fontId="66" fillId="45" borderId="11" xfId="0" applyFont="1" applyFill="1" applyBorder="1" applyAlignment="1">
      <alignment/>
    </xf>
    <xf numFmtId="0" fontId="40" fillId="45" borderId="13" xfId="0" applyFont="1" applyFill="1" applyBorder="1" applyAlignment="1">
      <alignment/>
    </xf>
    <xf numFmtId="0" fontId="40" fillId="45" borderId="14" xfId="0" applyFont="1" applyFill="1" applyBorder="1" applyAlignment="1">
      <alignment horizontal="right"/>
    </xf>
    <xf numFmtId="0" fontId="66" fillId="0" borderId="0" xfId="0" applyFont="1" applyFill="1" applyBorder="1" applyAlignment="1">
      <alignment/>
    </xf>
    <xf numFmtId="0" fontId="40" fillId="35" borderId="23" xfId="60" applyFont="1" applyBorder="1" applyAlignment="1">
      <alignment/>
      <protection/>
    </xf>
    <xf numFmtId="0" fontId="40" fillId="35" borderId="19" xfId="60" applyFont="1" applyBorder="1" applyAlignment="1">
      <alignment/>
      <protection/>
    </xf>
    <xf numFmtId="0" fontId="40" fillId="35" borderId="16" xfId="60" applyFont="1" applyBorder="1" applyAlignment="1">
      <alignment/>
      <protection/>
    </xf>
    <xf numFmtId="0" fontId="0" fillId="0" borderId="0" xfId="60" applyFont="1" applyFill="1" applyBorder="1" applyAlignment="1">
      <alignment/>
      <protection/>
    </xf>
    <xf numFmtId="3" fontId="0" fillId="0" borderId="0" xfId="59" applyFont="1" applyFill="1" applyBorder="1" applyProtection="1">
      <alignment horizontal="right" vertical="center"/>
      <protection locked="0"/>
    </xf>
    <xf numFmtId="0" fontId="26" fillId="0" borderId="0" xfId="56" applyFont="1" applyFill="1" applyBorder="1">
      <alignment/>
      <protection/>
    </xf>
    <xf numFmtId="0" fontId="64" fillId="0" borderId="0" xfId="0" applyFont="1" applyFill="1" applyBorder="1" applyAlignment="1">
      <alignment/>
    </xf>
    <xf numFmtId="0" fontId="67" fillId="0" borderId="0" xfId="0" applyFont="1" applyAlignment="1">
      <alignment horizontal="right" vertical="top"/>
    </xf>
    <xf numFmtId="0" fontId="26" fillId="0" borderId="0" xfId="0" applyFont="1" applyAlignment="1">
      <alignment horizontal="left" vertical="center"/>
    </xf>
    <xf numFmtId="0" fontId="26" fillId="0" borderId="0" xfId="0" applyFont="1" applyAlignment="1">
      <alignment horizontal="left" vertical="center" wrapText="1"/>
    </xf>
    <xf numFmtId="0" fontId="0" fillId="0" borderId="0" xfId="0" applyFont="1" applyAlignment="1">
      <alignment wrapText="1"/>
    </xf>
    <xf numFmtId="0" fontId="0" fillId="0" borderId="0" xfId="0" applyFont="1" applyFill="1" applyBorder="1" applyAlignment="1">
      <alignment wrapText="1"/>
    </xf>
    <xf numFmtId="0" fontId="40" fillId="0" borderId="0" xfId="0" applyFont="1" applyFill="1" applyBorder="1" applyAlignment="1">
      <alignment wrapText="1"/>
    </xf>
    <xf numFmtId="0" fontId="40" fillId="0" borderId="0" xfId="0" applyFont="1" applyFill="1" applyBorder="1" applyAlignment="1">
      <alignment horizontal="right" wrapText="1"/>
    </xf>
    <xf numFmtId="0" fontId="0" fillId="35" borderId="15" xfId="60" applyFont="1" applyBorder="1" applyAlignment="1">
      <alignment/>
      <protection/>
    </xf>
    <xf numFmtId="0" fontId="0" fillId="35" borderId="18" xfId="60" applyFont="1" applyBorder="1" applyAlignment="1">
      <alignment/>
      <protection/>
    </xf>
    <xf numFmtId="0" fontId="0" fillId="35" borderId="17" xfId="60" applyFont="1" applyBorder="1" applyAlignment="1">
      <alignment/>
      <protection/>
    </xf>
    <xf numFmtId="0" fontId="0" fillId="35" borderId="20" xfId="60" applyFont="1" applyBorder="1" applyAlignment="1">
      <alignment/>
      <protection/>
    </xf>
    <xf numFmtId="3" fontId="0" fillId="34" borderId="20" xfId="59" applyFont="1" applyBorder="1" applyAlignment="1" applyProtection="1">
      <alignment horizontal="center" vertical="center"/>
      <protection locked="0"/>
    </xf>
    <xf numFmtId="0" fontId="40" fillId="40" borderId="23" xfId="0" applyFont="1" applyFill="1" applyBorder="1" applyAlignment="1">
      <alignment horizontal="center" vertical="center" wrapText="1"/>
    </xf>
    <xf numFmtId="0" fontId="0" fillId="35" borderId="15" xfId="60" applyFont="1" applyBorder="1" applyAlignment="1">
      <alignment/>
      <protection/>
    </xf>
    <xf numFmtId="0" fontId="0" fillId="35" borderId="20" xfId="60" applyFont="1" applyBorder="1" applyAlignment="1" quotePrefix="1">
      <alignment/>
      <protection/>
    </xf>
    <xf numFmtId="0" fontId="0" fillId="35" borderId="18" xfId="60" applyFont="1" applyBorder="1" applyAlignment="1">
      <alignment wrapText="1"/>
      <protection/>
    </xf>
    <xf numFmtId="0" fontId="0" fillId="35" borderId="0" xfId="60" applyFont="1" applyBorder="1" applyAlignment="1">
      <alignment wrapText="1"/>
      <protection/>
    </xf>
    <xf numFmtId="0" fontId="0" fillId="35" borderId="24" xfId="60" applyFont="1" applyBorder="1" applyAlignment="1">
      <alignment wrapText="1"/>
      <protection/>
    </xf>
    <xf numFmtId="0" fontId="0" fillId="35" borderId="18" xfId="60" applyFont="1" applyBorder="1" applyAlignment="1">
      <alignment wrapText="1"/>
      <protection/>
    </xf>
    <xf numFmtId="0" fontId="0" fillId="34" borderId="12" xfId="59" applyNumberFormat="1" applyFont="1" applyBorder="1" applyAlignment="1" applyProtection="1">
      <alignment horizontal="center" vertical="center"/>
      <protection locked="0"/>
    </xf>
    <xf numFmtId="0" fontId="56" fillId="35" borderId="12" xfId="60" applyFont="1" applyBorder="1" applyAlignment="1" quotePrefix="1">
      <alignment horizontal="center"/>
      <protection/>
    </xf>
    <xf numFmtId="0" fontId="0" fillId="35" borderId="21" xfId="60" applyFont="1" applyBorder="1" applyAlignment="1" quotePrefix="1">
      <alignment horizontal="left"/>
      <protection/>
    </xf>
    <xf numFmtId="0" fontId="0" fillId="35" borderId="20" xfId="60" applyFont="1" applyBorder="1" applyAlignment="1" quotePrefix="1">
      <alignment horizontal="left" indent="2"/>
      <protection/>
    </xf>
    <xf numFmtId="0" fontId="0" fillId="35" borderId="20" xfId="60" applyFont="1" applyBorder="1" applyAlignment="1" quotePrefix="1">
      <alignment horizontal="left"/>
      <protection/>
    </xf>
    <xf numFmtId="0" fontId="0" fillId="35" borderId="22" xfId="60" applyFont="1" applyBorder="1" applyAlignment="1" quotePrefix="1">
      <alignment horizontal="left"/>
      <protection/>
    </xf>
    <xf numFmtId="9" fontId="0" fillId="32" borderId="21" xfId="57" applyNumberFormat="1" applyFont="1" applyBorder="1">
      <alignment horizontal="right" vertical="center"/>
    </xf>
    <xf numFmtId="9" fontId="0" fillId="32" borderId="20" xfId="57" applyNumberFormat="1" applyFont="1" applyBorder="1">
      <alignment horizontal="right" vertical="center"/>
    </xf>
    <xf numFmtId="9" fontId="0" fillId="32" borderId="22" xfId="57" applyNumberFormat="1" applyFont="1" applyBorder="1">
      <alignment horizontal="right" vertical="center"/>
    </xf>
    <xf numFmtId="3" fontId="0" fillId="32" borderId="18" xfId="57" applyFont="1" applyBorder="1" applyProtection="1">
      <alignment horizontal="right" vertical="center"/>
      <protection locked="0"/>
    </xf>
    <xf numFmtId="3" fontId="0" fillId="32" borderId="24" xfId="57" applyFont="1" applyBorder="1" applyProtection="1">
      <alignment horizontal="right" vertical="center"/>
      <protection locked="0"/>
    </xf>
    <xf numFmtId="0" fontId="40" fillId="40" borderId="21" xfId="0" applyFont="1" applyFill="1" applyBorder="1" applyAlignment="1">
      <alignment horizontal="center" vertical="center" wrapText="1"/>
    </xf>
    <xf numFmtId="3" fontId="0" fillId="34" borderId="20" xfId="59" applyFont="1" applyBorder="1" applyProtection="1">
      <alignment horizontal="right" vertical="center"/>
      <protection locked="0"/>
    </xf>
    <xf numFmtId="0" fontId="0" fillId="35" borderId="12" xfId="60" applyFont="1" applyBorder="1" applyAlignment="1" quotePrefix="1">
      <alignment horizontal="center"/>
      <protection/>
    </xf>
    <xf numFmtId="0" fontId="0" fillId="0" borderId="0" xfId="0" applyFont="1" applyAlignment="1">
      <alignment horizontal="left" vertical="center" wrapText="1"/>
    </xf>
    <xf numFmtId="0" fontId="47" fillId="43" borderId="21" xfId="53" applyFill="1" applyBorder="1" applyAlignment="1" quotePrefix="1">
      <alignment horizontal="center"/>
    </xf>
    <xf numFmtId="3" fontId="0" fillId="34" borderId="12" xfId="59" applyFont="1" applyBorder="1" applyAlignment="1">
      <alignment horizontal="left" vertical="center"/>
      <protection locked="0"/>
    </xf>
    <xf numFmtId="0" fontId="61" fillId="33" borderId="23" xfId="58" applyFont="1" applyBorder="1" applyAlignment="1">
      <alignment horizontal="right"/>
      <protection/>
    </xf>
    <xf numFmtId="0" fontId="47" fillId="0" borderId="0" xfId="53" applyAlignment="1">
      <alignment horizontal="left" vertical="center"/>
    </xf>
    <xf numFmtId="0" fontId="26" fillId="0" borderId="0" xfId="0" applyFont="1" applyFill="1" applyAlignment="1">
      <alignment horizontal="left" vertical="center"/>
    </xf>
    <xf numFmtId="0" fontId="0" fillId="33" borderId="23" xfId="58" applyFont="1" applyBorder="1" applyAlignment="1">
      <alignment horizontal="right"/>
      <protection/>
    </xf>
    <xf numFmtId="3" fontId="0" fillId="34" borderId="21" xfId="59" applyFont="1" applyBorder="1" applyAlignment="1">
      <alignment vertical="center"/>
      <protection locked="0"/>
    </xf>
    <xf numFmtId="3" fontId="0" fillId="34" borderId="22" xfId="59" applyFont="1" applyBorder="1" applyAlignment="1">
      <alignment horizontal="left" vertical="center"/>
      <protection locked="0"/>
    </xf>
    <xf numFmtId="0" fontId="24" fillId="46" borderId="15" xfId="0" applyFont="1" applyFill="1" applyBorder="1" applyAlignment="1" applyProtection="1" quotePrefix="1">
      <alignment horizontal="center"/>
      <protection/>
    </xf>
    <xf numFmtId="0" fontId="40" fillId="36" borderId="17" xfId="0" applyFont="1" applyFill="1" applyBorder="1" applyAlignment="1" applyProtection="1">
      <alignment/>
      <protection/>
    </xf>
    <xf numFmtId="0" fontId="24" fillId="0" borderId="21" xfId="0" applyFont="1" applyBorder="1" applyAlignment="1" applyProtection="1">
      <alignment horizontal="center"/>
      <protection/>
    </xf>
    <xf numFmtId="0" fontId="37" fillId="43" borderId="15" xfId="0" applyFont="1" applyFill="1" applyBorder="1" applyAlignment="1" quotePrefix="1">
      <alignment/>
    </xf>
    <xf numFmtId="0" fontId="37" fillId="43" borderId="18" xfId="0" applyFont="1" applyFill="1" applyBorder="1" applyAlignment="1" quotePrefix="1">
      <alignment/>
    </xf>
    <xf numFmtId="0" fontId="37" fillId="42" borderId="18" xfId="0" applyFont="1" applyFill="1" applyBorder="1" applyAlignment="1" quotePrefix="1">
      <alignment/>
    </xf>
    <xf numFmtId="0" fontId="37" fillId="20" borderId="18" xfId="0" applyFont="1" applyFill="1" applyBorder="1" applyAlignment="1" quotePrefix="1">
      <alignment/>
    </xf>
    <xf numFmtId="0" fontId="37" fillId="36" borderId="17" xfId="0" applyFont="1" applyFill="1" applyBorder="1" applyAlignment="1" applyProtection="1">
      <alignment/>
      <protection/>
    </xf>
    <xf numFmtId="0" fontId="24" fillId="0" borderId="21" xfId="0" applyFont="1" applyBorder="1" applyAlignment="1" applyProtection="1" quotePrefix="1">
      <alignment horizontal="center"/>
      <protection/>
    </xf>
    <xf numFmtId="0" fontId="47" fillId="0" borderId="0" xfId="53" applyFill="1" applyBorder="1" applyAlignment="1" applyProtection="1" quotePrefix="1">
      <alignment horizontal="right" vertical="center" wrapText="1"/>
      <protection locked="0"/>
    </xf>
    <xf numFmtId="0" fontId="47" fillId="0" borderId="0" xfId="53" applyAlignment="1">
      <alignment horizontal="right"/>
    </xf>
    <xf numFmtId="0" fontId="47" fillId="36" borderId="22" xfId="53" applyFill="1" applyBorder="1" applyAlignment="1" applyProtection="1">
      <alignment horizontal="center"/>
      <protection/>
    </xf>
    <xf numFmtId="0" fontId="0" fillId="0" borderId="12" xfId="0" applyFont="1" applyBorder="1" applyAlignment="1" applyProtection="1">
      <alignment/>
      <protection locked="0"/>
    </xf>
    <xf numFmtId="0" fontId="0" fillId="35" borderId="18" xfId="60" applyFont="1" applyBorder="1" applyAlignment="1" quotePrefix="1">
      <alignment horizontal="left" indent="4"/>
      <protection/>
    </xf>
    <xf numFmtId="0" fontId="0" fillId="35" borderId="20" xfId="60" applyFont="1" applyBorder="1" applyAlignment="1">
      <alignment horizontal="left" indent="2"/>
      <protection/>
    </xf>
    <xf numFmtId="0" fontId="0" fillId="35" borderId="22" xfId="60" applyFont="1" applyBorder="1" applyAlignment="1">
      <alignment horizontal="left" indent="2"/>
      <protection/>
    </xf>
    <xf numFmtId="3" fontId="0" fillId="34" borderId="12" xfId="59" applyFont="1" applyBorder="1" applyProtection="1">
      <alignment horizontal="right" vertical="center"/>
      <protection locked="0"/>
    </xf>
    <xf numFmtId="3" fontId="0" fillId="36" borderId="12" xfId="61" applyFont="1" applyBorder="1" applyAlignment="1">
      <alignment horizontal="right" vertical="center"/>
      <protection/>
    </xf>
    <xf numFmtId="9" fontId="0" fillId="36" borderId="12" xfId="61" applyNumberFormat="1" applyFont="1" applyBorder="1" applyAlignment="1">
      <alignment horizontal="right" vertical="center"/>
      <protection/>
    </xf>
    <xf numFmtId="0" fontId="0" fillId="35" borderId="11" xfId="60" applyFont="1" applyBorder="1" applyAlignment="1">
      <alignment/>
      <protection/>
    </xf>
    <xf numFmtId="3" fontId="60" fillId="0" borderId="0" xfId="59" applyFont="1" applyFill="1" applyBorder="1" applyAlignment="1">
      <alignment horizontal="left" vertical="center"/>
      <protection locked="0"/>
    </xf>
    <xf numFmtId="3" fontId="60" fillId="0" borderId="0" xfId="57" applyFont="1" applyFill="1" applyBorder="1" applyAlignment="1">
      <alignment horizontal="left" vertical="center"/>
    </xf>
    <xf numFmtId="3" fontId="0" fillId="34" borderId="20" xfId="59" applyFont="1" applyBorder="1" applyProtection="1">
      <alignment horizontal="right" vertical="center"/>
      <protection locked="0"/>
    </xf>
    <xf numFmtId="9" fontId="0" fillId="34" borderId="20" xfId="59" applyNumberFormat="1" applyFont="1" applyBorder="1" applyProtection="1">
      <alignment horizontal="right" vertical="center"/>
      <protection locked="0"/>
    </xf>
    <xf numFmtId="3" fontId="0" fillId="34" borderId="22" xfId="59" applyFont="1" applyBorder="1" applyProtection="1">
      <alignment horizontal="right" vertical="center"/>
      <protection locked="0"/>
    </xf>
    <xf numFmtId="3" fontId="0" fillId="34" borderId="24" xfId="59" applyFont="1" applyBorder="1" applyProtection="1">
      <alignment horizontal="right" vertical="center"/>
      <protection locked="0"/>
    </xf>
    <xf numFmtId="3" fontId="0" fillId="34" borderId="16" xfId="59" applyFont="1" applyBorder="1" applyProtection="1">
      <alignment horizontal="right" vertical="center"/>
      <protection locked="0"/>
    </xf>
    <xf numFmtId="3" fontId="0" fillId="34" borderId="18" xfId="59" applyFont="1" applyBorder="1" applyProtection="1">
      <alignment horizontal="right" vertical="center"/>
      <protection locked="0"/>
    </xf>
    <xf numFmtId="3" fontId="0" fillId="34" borderId="17" xfId="59" applyFont="1" applyBorder="1" applyProtection="1">
      <alignment horizontal="right" vertical="center"/>
      <protection locked="0"/>
    </xf>
    <xf numFmtId="0" fontId="40" fillId="20" borderId="13" xfId="0" applyFont="1" applyFill="1" applyBorder="1" applyAlignment="1">
      <alignment horizontal="right"/>
    </xf>
    <xf numFmtId="0" fontId="40" fillId="45" borderId="13" xfId="0" applyFont="1" applyFill="1" applyBorder="1" applyAlignment="1">
      <alignment horizontal="right"/>
    </xf>
    <xf numFmtId="49" fontId="0" fillId="34" borderId="12" xfId="59" applyNumberFormat="1" applyFont="1" applyBorder="1" applyAlignment="1">
      <alignment horizontal="left" vertical="center"/>
      <protection locked="0"/>
    </xf>
    <xf numFmtId="0" fontId="0" fillId="0" borderId="0" xfId="0" applyFont="1" applyAlignment="1">
      <alignment horizontal="left" vertical="center" wrapText="1"/>
    </xf>
    <xf numFmtId="0" fontId="26" fillId="0" borderId="0" xfId="0" applyFont="1" applyAlignment="1">
      <alignment horizontal="left" vertical="center" wrapText="1"/>
    </xf>
    <xf numFmtId="0" fontId="56" fillId="0" borderId="0" xfId="0" applyFont="1" applyAlignment="1">
      <alignment horizontal="left" vertical="center"/>
    </xf>
    <xf numFmtId="0" fontId="40" fillId="40" borderId="11" xfId="0" applyFont="1" applyFill="1" applyBorder="1" applyAlignment="1">
      <alignment horizontal="left" vertical="center" wrapText="1"/>
    </xf>
    <xf numFmtId="0" fontId="40" fillId="40" borderId="13" xfId="0" applyFont="1" applyFill="1" applyBorder="1" applyAlignment="1">
      <alignment horizontal="left" vertical="center" wrapText="1"/>
    </xf>
    <xf numFmtId="0" fontId="40" fillId="40" borderId="14" xfId="0" applyFont="1" applyFill="1" applyBorder="1" applyAlignment="1">
      <alignment horizontal="left" vertical="center" wrapText="1"/>
    </xf>
    <xf numFmtId="0" fontId="0" fillId="35" borderId="11" xfId="60" applyFont="1" applyBorder="1" applyAlignment="1">
      <alignment horizontal="left" wrapText="1" indent="1"/>
      <protection/>
    </xf>
    <xf numFmtId="0" fontId="0" fillId="35" borderId="13" xfId="60" applyFont="1" applyBorder="1" applyAlignment="1">
      <alignment horizontal="left" wrapText="1" indent="1"/>
      <protection/>
    </xf>
    <xf numFmtId="0" fontId="0" fillId="35" borderId="14" xfId="60" applyFont="1" applyBorder="1" applyAlignment="1">
      <alignment horizontal="left" wrapText="1" indent="1"/>
      <protection/>
    </xf>
    <xf numFmtId="0" fontId="0" fillId="35" borderId="18" xfId="60" applyFont="1" applyBorder="1" applyAlignment="1">
      <alignment wrapText="1"/>
      <protection/>
    </xf>
    <xf numFmtId="0" fontId="0" fillId="35" borderId="0" xfId="60" applyFont="1" applyBorder="1" applyAlignment="1">
      <alignment wrapText="1"/>
      <protection/>
    </xf>
    <xf numFmtId="0" fontId="0" fillId="35" borderId="24" xfId="60" applyFont="1" applyBorder="1" applyAlignment="1">
      <alignment wrapText="1"/>
      <protection/>
    </xf>
    <xf numFmtId="0" fontId="0" fillId="35" borderId="17" xfId="60" applyFont="1" applyBorder="1" applyAlignment="1">
      <alignment wrapText="1"/>
      <protection/>
    </xf>
    <xf numFmtId="0" fontId="0" fillId="35" borderId="19" xfId="60" applyFont="1" applyBorder="1" applyAlignment="1">
      <alignment wrapText="1"/>
      <protection/>
    </xf>
    <xf numFmtId="0" fontId="0" fillId="35" borderId="16" xfId="60" applyFont="1" applyBorder="1" applyAlignment="1">
      <alignment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IORP_Empty" xfId="56"/>
    <cellStyle name="IORP_Formula" xfId="57"/>
    <cellStyle name="IORP_Header" xfId="58"/>
    <cellStyle name="IORP_Input" xfId="59"/>
    <cellStyle name="IORP_Label" xfId="60"/>
    <cellStyle name="IORP_Result" xfId="61"/>
    <cellStyle name="Linked Cell" xfId="62"/>
    <cellStyle name="Neutral" xfId="63"/>
    <cellStyle name="Normal 2" xfId="64"/>
    <cellStyle name="Note" xfId="65"/>
    <cellStyle name="Output" xfId="66"/>
    <cellStyle name="Percent" xfId="67"/>
    <cellStyle name="QISP_NotInSet" xfId="68"/>
    <cellStyle name="Title" xfId="69"/>
    <cellStyle name="Total" xfId="70"/>
    <cellStyle name="Warning Text" xfId="7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png" /><Relationship Id="rId3"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49</xdr:row>
      <xdr:rowOff>9525</xdr:rowOff>
    </xdr:from>
    <xdr:to>
      <xdr:col>2</xdr:col>
      <xdr:colOff>2514600</xdr:colOff>
      <xdr:row>52</xdr:row>
      <xdr:rowOff>0</xdr:rowOff>
    </xdr:to>
    <xdr:pic>
      <xdr:nvPicPr>
        <xdr:cNvPr id="1" name="Imagem 14"/>
        <xdr:cNvPicPr preferRelativeResize="1">
          <a:picLocks noChangeAspect="1"/>
        </xdr:cNvPicPr>
      </xdr:nvPicPr>
      <xdr:blipFill>
        <a:blip r:embed="rId1"/>
        <a:stretch>
          <a:fillRect/>
        </a:stretch>
      </xdr:blipFill>
      <xdr:spPr>
        <a:xfrm>
          <a:off x="2895600" y="9344025"/>
          <a:ext cx="2428875" cy="561975"/>
        </a:xfrm>
        <a:prstGeom prst="rect">
          <a:avLst/>
        </a:prstGeom>
        <a:noFill/>
        <a:ln w="9525" cmpd="sng">
          <a:noFill/>
        </a:ln>
      </xdr:spPr>
    </xdr:pic>
    <xdr:clientData/>
  </xdr:twoCellAnchor>
  <xdr:twoCellAnchor editAs="oneCell">
    <xdr:from>
      <xdr:col>1</xdr:col>
      <xdr:colOff>76200</xdr:colOff>
      <xdr:row>33</xdr:row>
      <xdr:rowOff>104775</xdr:rowOff>
    </xdr:from>
    <xdr:to>
      <xdr:col>2</xdr:col>
      <xdr:colOff>3952875</xdr:colOff>
      <xdr:row>38</xdr:row>
      <xdr:rowOff>114300</xdr:rowOff>
    </xdr:to>
    <xdr:pic>
      <xdr:nvPicPr>
        <xdr:cNvPr id="2" name="Picture 1"/>
        <xdr:cNvPicPr preferRelativeResize="1">
          <a:picLocks noChangeAspect="1"/>
        </xdr:cNvPicPr>
      </xdr:nvPicPr>
      <xdr:blipFill>
        <a:blip r:embed="rId2"/>
        <a:stretch>
          <a:fillRect/>
        </a:stretch>
      </xdr:blipFill>
      <xdr:spPr>
        <a:xfrm>
          <a:off x="838200" y="6391275"/>
          <a:ext cx="5924550" cy="962025"/>
        </a:xfrm>
        <a:prstGeom prst="rect">
          <a:avLst/>
        </a:prstGeom>
        <a:noFill/>
        <a:ln w="9525" cmpd="sng">
          <a:noFill/>
        </a:ln>
      </xdr:spPr>
    </xdr:pic>
    <xdr:clientData/>
  </xdr:twoCellAnchor>
  <xdr:twoCellAnchor editAs="oneCell">
    <xdr:from>
      <xdr:col>2</xdr:col>
      <xdr:colOff>66675</xdr:colOff>
      <xdr:row>45</xdr:row>
      <xdr:rowOff>0</xdr:rowOff>
    </xdr:from>
    <xdr:to>
      <xdr:col>2</xdr:col>
      <xdr:colOff>3429000</xdr:colOff>
      <xdr:row>47</xdr:row>
      <xdr:rowOff>180975</xdr:rowOff>
    </xdr:to>
    <xdr:pic>
      <xdr:nvPicPr>
        <xdr:cNvPr id="3" name="Picture 2"/>
        <xdr:cNvPicPr preferRelativeResize="1">
          <a:picLocks noChangeAspect="1"/>
        </xdr:cNvPicPr>
      </xdr:nvPicPr>
      <xdr:blipFill>
        <a:blip r:embed="rId3"/>
        <a:stretch>
          <a:fillRect/>
        </a:stretch>
      </xdr:blipFill>
      <xdr:spPr>
        <a:xfrm>
          <a:off x="2876550" y="8572500"/>
          <a:ext cx="336232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tint="-0.4999699890613556"/>
    <pageSetUpPr fitToPage="1"/>
  </sheetPr>
  <dimension ref="A1:E10"/>
  <sheetViews>
    <sheetView tabSelected="1" zoomScalePageLayoutView="0" workbookViewId="0" topLeftCell="A1">
      <selection activeCell="D5" sqref="D5"/>
    </sheetView>
  </sheetViews>
  <sheetFormatPr defaultColWidth="8.8515625" defaultRowHeight="15"/>
  <cols>
    <col min="1" max="1" width="9.140625" style="36" customWidth="1"/>
    <col min="2" max="2" width="71.421875" style="36" customWidth="1"/>
    <col min="3" max="3" width="30.00390625" style="36" customWidth="1"/>
    <col min="4" max="4" width="21.421875" style="36" customWidth="1"/>
    <col min="5" max="5" width="3.7109375" style="36" customWidth="1"/>
    <col min="6" max="16384" width="8.8515625" style="36" customWidth="1"/>
  </cols>
  <sheetData>
    <row r="1" spans="1:5" ht="15">
      <c r="A1" s="51" t="str">
        <f>Participant!$C$1</f>
        <v>-</v>
      </c>
      <c r="B1" s="27"/>
      <c r="C1" s="1"/>
      <c r="D1" s="230" t="s">
        <v>275</v>
      </c>
      <c r="E1" s="28" t="s">
        <v>0</v>
      </c>
    </row>
    <row r="2" spans="1:5" ht="18.75">
      <c r="A2" s="29" t="str">
        <f>Participant!$C$2</f>
        <v>-</v>
      </c>
      <c r="B2" s="33" t="s">
        <v>273</v>
      </c>
      <c r="C2" s="122"/>
      <c r="D2" s="26" t="str">
        <f>Participant!$E$2</f>
        <v>2016 - - (-)</v>
      </c>
      <c r="E2" s="28" t="s">
        <v>0</v>
      </c>
    </row>
    <row r="3" spans="2:5" ht="15">
      <c r="B3" s="23"/>
      <c r="C3" s="23"/>
      <c r="D3" s="30"/>
      <c r="E3" s="28" t="s">
        <v>0</v>
      </c>
    </row>
    <row r="4" spans="2:5" ht="15">
      <c r="B4" s="236" t="s">
        <v>1</v>
      </c>
      <c r="C4" s="238" t="s">
        <v>2</v>
      </c>
      <c r="D4" s="244" t="s">
        <v>3</v>
      </c>
      <c r="E4" s="28" t="s">
        <v>0</v>
      </c>
    </row>
    <row r="5" spans="2:5" ht="15">
      <c r="B5" s="34" t="s">
        <v>4</v>
      </c>
      <c r="C5" s="239" t="s">
        <v>5</v>
      </c>
      <c r="D5" s="228" t="str">
        <f>HYPERLINK("#'"&amp;C5&amp;"'!$D$5",D$4)</f>
        <v>GoTo</v>
      </c>
      <c r="E5" s="28" t="s">
        <v>0</v>
      </c>
    </row>
    <row r="6" spans="2:5" ht="15">
      <c r="B6" s="35" t="s">
        <v>153</v>
      </c>
      <c r="C6" s="240" t="s">
        <v>6</v>
      </c>
      <c r="D6" s="37" t="str">
        <f>HYPERLINK("#'"&amp;C6&amp;"'!$A$1",D$4)</f>
        <v>GoTo</v>
      </c>
      <c r="E6" s="28" t="s">
        <v>0</v>
      </c>
    </row>
    <row r="7" spans="2:5" ht="15">
      <c r="B7" s="31" t="s">
        <v>8</v>
      </c>
      <c r="C7" s="241" t="s">
        <v>7</v>
      </c>
      <c r="D7" s="38" t="str">
        <f>HYPERLINK("#'"&amp;C7&amp;"'!$E$4",D$4)</f>
        <v>GoTo</v>
      </c>
      <c r="E7" s="28" t="s">
        <v>0</v>
      </c>
    </row>
    <row r="8" spans="2:5" ht="15">
      <c r="B8" s="32" t="s">
        <v>206</v>
      </c>
      <c r="C8" s="242" t="s">
        <v>187</v>
      </c>
      <c r="D8" s="39" t="str">
        <f>HYPERLINK("#'"&amp;C8&amp;"'!$G$4",D$4)</f>
        <v>GoTo</v>
      </c>
      <c r="E8" s="28" t="s">
        <v>0</v>
      </c>
    </row>
    <row r="9" spans="2:5" ht="15">
      <c r="B9" s="237" t="s">
        <v>169</v>
      </c>
      <c r="C9" s="243" t="s">
        <v>188</v>
      </c>
      <c r="D9" s="247" t="str">
        <f>HYPERLINK("#'"&amp;C9&amp;"'!$k$4",D$4)</f>
        <v>GoTo</v>
      </c>
      <c r="E9" s="28" t="s">
        <v>0</v>
      </c>
    </row>
    <row r="10" spans="1:5" ht="15">
      <c r="A10" s="28" t="s">
        <v>0</v>
      </c>
      <c r="B10" s="28" t="s">
        <v>0</v>
      </c>
      <c r="C10" s="28" t="s">
        <v>0</v>
      </c>
      <c r="D10" s="28" t="s">
        <v>0</v>
      </c>
      <c r="E10" s="28" t="s">
        <v>0</v>
      </c>
    </row>
  </sheetData>
  <sheetProtection/>
  <printOptions/>
  <pageMargins left="0.7" right="0.7" top="0.75" bottom="0.75" header="0.3" footer="0.3"/>
  <pageSetup fitToHeight="0" fitToWidth="1" horizontalDpi="600" verticalDpi="600" orientation="landscape" paperSize="9"/>
  <headerFooter>
    <oddFooter>&amp;CP.Index&amp;R&amp;P / &amp;N</oddFooter>
  </headerFooter>
</worksheet>
</file>

<file path=xl/worksheets/sheet2.xml><?xml version="1.0" encoding="utf-8"?>
<worksheet xmlns="http://schemas.openxmlformats.org/spreadsheetml/2006/main" xmlns:r="http://schemas.openxmlformats.org/officeDocument/2006/relationships">
  <sheetPr>
    <tabColor theme="0" tint="-0.4999699890613556"/>
  </sheetPr>
  <dimension ref="A1:H77"/>
  <sheetViews>
    <sheetView zoomScalePageLayoutView="0" workbookViewId="0" topLeftCell="A1">
      <selection activeCell="A1" sqref="A1"/>
    </sheetView>
  </sheetViews>
  <sheetFormatPr defaultColWidth="11.421875" defaultRowHeight="15"/>
  <cols>
    <col min="1" max="1" width="11.421875" style="45" customWidth="1"/>
    <col min="2" max="2" width="30.7109375" style="45" customWidth="1"/>
    <col min="3" max="3" width="70.7109375" style="45" customWidth="1"/>
    <col min="4" max="6" width="11.421875" style="45" customWidth="1"/>
    <col min="7" max="7" width="2.7109375" style="45" customWidth="1"/>
    <col min="8" max="16384" width="11.421875" style="45" customWidth="1"/>
  </cols>
  <sheetData>
    <row r="1" spans="1:8" ht="15">
      <c r="A1" s="45" t="str">
        <f>Version</f>
        <v>EIOPA-17-284-IORP_ST17_DC_Template-(20170518)</v>
      </c>
      <c r="D1" s="231" t="str">
        <f>HYPERLINK("#'P.index'!D6","&gt;&gt; goto index")</f>
        <v>&gt;&gt; goto index</v>
      </c>
      <c r="F1" s="270" t="s">
        <v>132</v>
      </c>
      <c r="G1" s="270"/>
      <c r="H1" s="270"/>
    </row>
    <row r="3" ht="15">
      <c r="A3" s="46" t="s">
        <v>118</v>
      </c>
    </row>
    <row r="4" spans="2:8" ht="15" customHeight="1">
      <c r="B4" s="268" t="s">
        <v>270</v>
      </c>
      <c r="C4" s="268"/>
      <c r="F4" s="232" t="s">
        <v>250</v>
      </c>
      <c r="H4" s="45" t="s">
        <v>133</v>
      </c>
    </row>
    <row r="5" spans="2:3" ht="15">
      <c r="B5" s="268"/>
      <c r="C5" s="268"/>
    </row>
    <row r="6" spans="2:3" ht="15">
      <c r="B6" s="268"/>
      <c r="C6" s="268"/>
    </row>
    <row r="7" spans="2:3" ht="15">
      <c r="B7" s="268"/>
      <c r="C7" s="268"/>
    </row>
    <row r="8" spans="2:3" ht="15">
      <c r="B8" s="268"/>
      <c r="C8" s="268"/>
    </row>
    <row r="9" spans="2:3" ht="15">
      <c r="B9" s="268"/>
      <c r="C9" s="268"/>
    </row>
    <row r="10" spans="2:3" ht="15">
      <c r="B10" s="268"/>
      <c r="C10" s="268"/>
    </row>
    <row r="11" spans="2:3" ht="15">
      <c r="B11" s="268"/>
      <c r="C11" s="268"/>
    </row>
    <row r="12" spans="2:3" ht="15">
      <c r="B12" s="268"/>
      <c r="C12" s="268"/>
    </row>
    <row r="13" spans="2:3" ht="15">
      <c r="B13" s="47"/>
      <c r="C13" s="47"/>
    </row>
    <row r="14" ht="15">
      <c r="A14" s="45" t="s">
        <v>119</v>
      </c>
    </row>
    <row r="15" ht="15">
      <c r="B15" s="45" t="s">
        <v>269</v>
      </c>
    </row>
    <row r="16" spans="2:3" ht="15">
      <c r="B16" s="48" t="s">
        <v>38</v>
      </c>
      <c r="C16" s="45" t="s">
        <v>120</v>
      </c>
    </row>
    <row r="17" spans="2:3" ht="15">
      <c r="B17" s="49" t="s">
        <v>39</v>
      </c>
      <c r="C17" s="45" t="s">
        <v>121</v>
      </c>
    </row>
    <row r="18" spans="2:3" ht="15">
      <c r="B18" s="50" t="s">
        <v>40</v>
      </c>
      <c r="C18" s="45" t="s">
        <v>122</v>
      </c>
    </row>
    <row r="20" ht="15">
      <c r="A20" s="46" t="s">
        <v>123</v>
      </c>
    </row>
    <row r="21" spans="2:3" ht="15" customHeight="1">
      <c r="B21" s="268" t="s">
        <v>268</v>
      </c>
      <c r="C21" s="268"/>
    </row>
    <row r="22" spans="2:3" ht="15">
      <c r="B22" s="268"/>
      <c r="C22" s="268"/>
    </row>
    <row r="23" spans="2:3" ht="15">
      <c r="B23" s="268"/>
      <c r="C23" s="268"/>
    </row>
    <row r="24" spans="2:3" ht="15">
      <c r="B24" s="268"/>
      <c r="C24" s="268"/>
    </row>
    <row r="25" spans="2:3" ht="15">
      <c r="B25" s="268"/>
      <c r="C25" s="268"/>
    </row>
    <row r="26" spans="2:3" ht="15">
      <c r="B26" s="40"/>
      <c r="C26" s="40"/>
    </row>
    <row r="27" spans="2:3" ht="15" customHeight="1">
      <c r="B27" s="268" t="s">
        <v>124</v>
      </c>
      <c r="C27" s="268"/>
    </row>
    <row r="28" spans="2:3" ht="15">
      <c r="B28" s="268"/>
      <c r="C28" s="268"/>
    </row>
    <row r="29" spans="2:3" ht="15">
      <c r="B29" s="268"/>
      <c r="C29" s="268"/>
    </row>
    <row r="30" spans="2:3" ht="15">
      <c r="B30" s="227"/>
      <c r="C30" s="227"/>
    </row>
    <row r="31" ht="15">
      <c r="A31" s="46" t="s">
        <v>271</v>
      </c>
    </row>
    <row r="32" spans="2:3" ht="15">
      <c r="B32" s="268" t="s">
        <v>264</v>
      </c>
      <c r="C32" s="268"/>
    </row>
    <row r="33" spans="2:3" ht="15">
      <c r="B33" s="268"/>
      <c r="C33" s="268"/>
    </row>
    <row r="34" spans="2:3" ht="15">
      <c r="B34" s="227"/>
      <c r="C34" s="227"/>
    </row>
    <row r="35" spans="2:3" ht="15">
      <c r="B35" s="227"/>
      <c r="C35" s="227"/>
    </row>
    <row r="36" spans="2:3" ht="15">
      <c r="B36" s="227"/>
      <c r="C36" s="227"/>
    </row>
    <row r="37" spans="2:3" ht="15">
      <c r="B37" s="227"/>
      <c r="C37" s="227"/>
    </row>
    <row r="38" spans="2:3" ht="15">
      <c r="B38" s="227"/>
      <c r="C38" s="227"/>
    </row>
    <row r="39" spans="2:3" ht="15">
      <c r="B39" s="227"/>
      <c r="C39" s="227"/>
    </row>
    <row r="40" spans="2:3" ht="15">
      <c r="B40" s="227"/>
      <c r="C40" s="227"/>
    </row>
    <row r="41" ht="15">
      <c r="A41" s="45" t="s">
        <v>265</v>
      </c>
    </row>
    <row r="43" ht="15">
      <c r="A43" s="45" t="s">
        <v>125</v>
      </c>
    </row>
    <row r="44" ht="15">
      <c r="B44" s="45" t="s">
        <v>126</v>
      </c>
    </row>
    <row r="46" ht="15">
      <c r="B46" s="268" t="s">
        <v>127</v>
      </c>
    </row>
    <row r="47" ht="15">
      <c r="B47" s="268"/>
    </row>
    <row r="48" ht="15">
      <c r="B48" s="268"/>
    </row>
    <row r="50" ht="15">
      <c r="B50" s="268" t="s">
        <v>128</v>
      </c>
    </row>
    <row r="51" ht="15">
      <c r="B51" s="268"/>
    </row>
    <row r="52" ht="15">
      <c r="B52" s="268"/>
    </row>
    <row r="53" ht="15">
      <c r="B53" s="47"/>
    </row>
    <row r="54" ht="15">
      <c r="A54" s="45" t="s">
        <v>129</v>
      </c>
    </row>
    <row r="55" spans="2:3" ht="15" customHeight="1">
      <c r="B55" s="268" t="s">
        <v>154</v>
      </c>
      <c r="C55" s="268"/>
    </row>
    <row r="56" spans="2:3" ht="15">
      <c r="B56" s="268"/>
      <c r="C56" s="268"/>
    </row>
    <row r="57" spans="2:3" ht="15">
      <c r="B57" s="268"/>
      <c r="C57" s="268"/>
    </row>
    <row r="58" spans="2:3" ht="15">
      <c r="B58" s="40"/>
      <c r="C58" s="40"/>
    </row>
    <row r="59" spans="2:3" ht="15" customHeight="1">
      <c r="B59" s="268" t="s">
        <v>155</v>
      </c>
      <c r="C59" s="268"/>
    </row>
    <row r="60" spans="2:3" ht="15">
      <c r="B60" s="268"/>
      <c r="C60" s="268"/>
    </row>
    <row r="61" spans="2:3" ht="15">
      <c r="B61" s="40"/>
      <c r="C61" s="40"/>
    </row>
    <row r="62" ht="15">
      <c r="A62" s="45" t="s">
        <v>190</v>
      </c>
    </row>
    <row r="63" ht="15">
      <c r="B63" s="45" t="s">
        <v>192</v>
      </c>
    </row>
    <row r="64" ht="15">
      <c r="A64" s="45" t="s">
        <v>156</v>
      </c>
    </row>
    <row r="65" ht="15">
      <c r="B65" s="45" t="s">
        <v>207</v>
      </c>
    </row>
    <row r="66" ht="15">
      <c r="A66" s="45" t="s">
        <v>266</v>
      </c>
    </row>
    <row r="67" ht="15">
      <c r="B67" s="45" t="s">
        <v>267</v>
      </c>
    </row>
    <row r="68" spans="2:3" ht="15">
      <c r="B68" s="40"/>
      <c r="C68" s="40"/>
    </row>
    <row r="69" spans="1:3" ht="15">
      <c r="A69" s="195" t="s">
        <v>191</v>
      </c>
      <c r="B69" s="196"/>
      <c r="C69" s="196"/>
    </row>
    <row r="70" spans="1:3" ht="15" customHeight="1">
      <c r="A70" s="195"/>
      <c r="B70" s="269" t="s">
        <v>272</v>
      </c>
      <c r="C70" s="269"/>
    </row>
    <row r="71" spans="2:3" ht="15" customHeight="1">
      <c r="B71" s="269"/>
      <c r="C71" s="269"/>
    </row>
    <row r="72" spans="2:3" ht="15" customHeight="1">
      <c r="B72" s="156"/>
      <c r="C72" s="156"/>
    </row>
    <row r="73" ht="15">
      <c r="A73" s="45" t="s">
        <v>130</v>
      </c>
    </row>
    <row r="74" spans="2:3" ht="15" customHeight="1">
      <c r="B74" s="268" t="s">
        <v>131</v>
      </c>
      <c r="C74" s="268"/>
    </row>
    <row r="75" spans="2:3" ht="15">
      <c r="B75" s="268"/>
      <c r="C75" s="268"/>
    </row>
    <row r="76" spans="2:3" ht="15">
      <c r="B76" s="268"/>
      <c r="C76" s="268"/>
    </row>
    <row r="77" spans="2:3" ht="15">
      <c r="B77" s="40"/>
      <c r="C77" s="40"/>
    </row>
  </sheetData>
  <sheetProtection/>
  <mergeCells count="11">
    <mergeCell ref="B32:C33"/>
    <mergeCell ref="B4:C12"/>
    <mergeCell ref="F1:H1"/>
    <mergeCell ref="B21:C25"/>
    <mergeCell ref="B27:C29"/>
    <mergeCell ref="B74:C76"/>
    <mergeCell ref="B46:B48"/>
    <mergeCell ref="B50:B52"/>
    <mergeCell ref="B70:C71"/>
    <mergeCell ref="B55:C57"/>
    <mergeCell ref="B59:C60"/>
  </mergeCells>
  <printOptions/>
  <pageMargins left="0.7" right="0.7" top="0.787401575" bottom="0.7874015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theme="9" tint="-0.24997000396251678"/>
  </sheetPr>
  <dimension ref="A1:K62"/>
  <sheetViews>
    <sheetView zoomScalePageLayoutView="0" workbookViewId="0" topLeftCell="A1">
      <selection activeCell="A1" sqref="A1"/>
    </sheetView>
  </sheetViews>
  <sheetFormatPr defaultColWidth="11.421875" defaultRowHeight="15"/>
  <cols>
    <col min="1" max="2" width="12.421875" style="25" customWidth="1"/>
    <col min="3" max="3" width="62.7109375" style="25" customWidth="1"/>
    <col min="4" max="4" width="50.7109375" style="25" customWidth="1"/>
    <col min="5" max="5" width="20.7109375" style="25" customWidth="1"/>
    <col min="6" max="6" width="3.7109375" style="25" customWidth="1"/>
    <col min="7" max="10" width="11.421875" style="25" hidden="1" customWidth="1"/>
    <col min="11" max="11" width="3.7109375" style="25" hidden="1" customWidth="1"/>
    <col min="12" max="16384" width="11.421875" style="25" customWidth="1"/>
  </cols>
  <sheetData>
    <row r="1" spans="3:11" ht="15">
      <c r="C1" s="51" t="str">
        <f>$D$7</f>
        <v>-</v>
      </c>
      <c r="D1" s="52"/>
      <c r="E1" s="230" t="str">
        <f>Version</f>
        <v>EIOPA-17-284-IORP_ST17_DC_Template-(20170518)</v>
      </c>
      <c r="F1" s="53" t="s">
        <v>0</v>
      </c>
      <c r="G1" s="112">
        <f>MATCH(D13,G2:G8,0)</f>
        <v>1</v>
      </c>
      <c r="H1" s="112">
        <f>MATCH(D14,H2:H4,0)</f>
        <v>1</v>
      </c>
      <c r="I1" s="112">
        <f>MATCH(D12,I2:I21,0)</f>
        <v>1</v>
      </c>
      <c r="K1" s="53" t="s">
        <v>0</v>
      </c>
    </row>
    <row r="2" spans="3:11" ht="18.75">
      <c r="C2" s="29" t="str">
        <f>$D$8</f>
        <v>-</v>
      </c>
      <c r="D2" s="118" t="s">
        <v>274</v>
      </c>
      <c r="E2" s="26" t="str">
        <f>$D$15&amp;" - "&amp;$D$13&amp;" ("&amp;$D$14&amp;")"</f>
        <v>2016 - - (-)</v>
      </c>
      <c r="F2" s="53" t="s">
        <v>0</v>
      </c>
      <c r="G2" s="98" t="s">
        <v>9</v>
      </c>
      <c r="H2" s="98" t="s">
        <v>9</v>
      </c>
      <c r="I2" s="98" t="s">
        <v>9</v>
      </c>
      <c r="J2" s="99" t="s">
        <v>9</v>
      </c>
      <c r="K2" s="53" t="s">
        <v>0</v>
      </c>
    </row>
    <row r="3" spans="3:11" ht="15">
      <c r="C3" s="100"/>
      <c r="E3" s="101"/>
      <c r="F3" s="53" t="s">
        <v>0</v>
      </c>
      <c r="G3" s="98" t="s">
        <v>30</v>
      </c>
      <c r="H3" s="98" t="s">
        <v>106</v>
      </c>
      <c r="I3" s="98" t="s">
        <v>108</v>
      </c>
      <c r="J3" s="102" t="s">
        <v>30</v>
      </c>
      <c r="K3" s="53" t="s">
        <v>0</v>
      </c>
    </row>
    <row r="4" spans="3:11" ht="15" customHeight="1">
      <c r="C4" s="6"/>
      <c r="E4" s="245" t="str">
        <f>HYPERLINK("#'P.index'!D7","&gt;&gt; goto index")</f>
        <v>&gt;&gt; goto index</v>
      </c>
      <c r="F4" s="53" t="s">
        <v>0</v>
      </c>
      <c r="G4" s="98" t="s">
        <v>136</v>
      </c>
      <c r="H4" s="98" t="s">
        <v>107</v>
      </c>
      <c r="I4" s="98" t="s">
        <v>33</v>
      </c>
      <c r="J4" s="102" t="s">
        <v>30</v>
      </c>
      <c r="K4" s="53" t="s">
        <v>0</v>
      </c>
    </row>
    <row r="5" spans="5:11" ht="15">
      <c r="E5" s="101"/>
      <c r="F5" s="53" t="s">
        <v>0</v>
      </c>
      <c r="G5" s="98" t="s">
        <v>31</v>
      </c>
      <c r="I5" s="98" t="s">
        <v>109</v>
      </c>
      <c r="J5" s="102" t="s">
        <v>30</v>
      </c>
      <c r="K5" s="53" t="s">
        <v>0</v>
      </c>
    </row>
    <row r="6" spans="3:11" ht="15">
      <c r="C6" s="2" t="s">
        <v>8</v>
      </c>
      <c r="D6" s="75"/>
      <c r="E6" s="103"/>
      <c r="F6" s="53" t="s">
        <v>0</v>
      </c>
      <c r="G6" s="98" t="s">
        <v>194</v>
      </c>
      <c r="I6" s="98" t="s">
        <v>134</v>
      </c>
      <c r="J6" s="102" t="s">
        <v>30</v>
      </c>
      <c r="K6" s="53" t="s">
        <v>0</v>
      </c>
    </row>
    <row r="7" spans="2:11" ht="15">
      <c r="B7" s="194" t="s">
        <v>170</v>
      </c>
      <c r="C7" s="79" t="s">
        <v>22</v>
      </c>
      <c r="D7" s="234" t="s">
        <v>9</v>
      </c>
      <c r="E7" s="104"/>
      <c r="F7" s="53" t="s">
        <v>0</v>
      </c>
      <c r="G7" s="101"/>
      <c r="I7" s="98" t="s">
        <v>195</v>
      </c>
      <c r="J7" s="102" t="s">
        <v>194</v>
      </c>
      <c r="K7" s="53" t="s">
        <v>0</v>
      </c>
    </row>
    <row r="8" spans="2:11" ht="15">
      <c r="B8" s="105"/>
      <c r="C8" s="106" t="s">
        <v>117</v>
      </c>
      <c r="D8" s="235" t="s">
        <v>9</v>
      </c>
      <c r="E8" s="74"/>
      <c r="F8" s="53" t="s">
        <v>0</v>
      </c>
      <c r="G8" s="101"/>
      <c r="I8" s="98" t="s">
        <v>35</v>
      </c>
      <c r="J8" s="102" t="s">
        <v>30</v>
      </c>
      <c r="K8" s="53" t="s">
        <v>0</v>
      </c>
    </row>
    <row r="9" spans="2:11" ht="15">
      <c r="B9" s="19"/>
      <c r="C9" s="107"/>
      <c r="D9" s="113"/>
      <c r="E9" s="74"/>
      <c r="F9" s="53" t="s">
        <v>0</v>
      </c>
      <c r="I9" s="98" t="s">
        <v>110</v>
      </c>
      <c r="J9" s="102" t="s">
        <v>30</v>
      </c>
      <c r="K9" s="53" t="s">
        <v>0</v>
      </c>
    </row>
    <row r="10" spans="2:11" ht="15">
      <c r="B10" s="194" t="s">
        <v>170</v>
      </c>
      <c r="C10" s="109" t="s">
        <v>244</v>
      </c>
      <c r="D10" s="267" t="s">
        <v>9</v>
      </c>
      <c r="F10" s="53" t="s">
        <v>0</v>
      </c>
      <c r="I10" s="98" t="s">
        <v>135</v>
      </c>
      <c r="J10" s="102" t="s">
        <v>136</v>
      </c>
      <c r="K10" s="53" t="s">
        <v>0</v>
      </c>
    </row>
    <row r="11" spans="6:11" ht="15">
      <c r="F11" s="53" t="s">
        <v>0</v>
      </c>
      <c r="I11" s="98" t="s">
        <v>249</v>
      </c>
      <c r="J11" s="102" t="s">
        <v>30</v>
      </c>
      <c r="K11" s="53" t="s">
        <v>0</v>
      </c>
    </row>
    <row r="12" spans="3:11" ht="15">
      <c r="C12" s="79" t="s">
        <v>15</v>
      </c>
      <c r="D12" s="108" t="s">
        <v>9</v>
      </c>
      <c r="F12" s="53" t="s">
        <v>0</v>
      </c>
      <c r="I12" s="98" t="s">
        <v>111</v>
      </c>
      <c r="J12" s="102" t="s">
        <v>30</v>
      </c>
      <c r="K12" s="53" t="s">
        <v>0</v>
      </c>
    </row>
    <row r="13" spans="3:11" ht="15">
      <c r="C13" s="109" t="s">
        <v>13</v>
      </c>
      <c r="D13" s="95" t="str">
        <f>VLOOKUP(D12,I2:J16,2,FALSE)</f>
        <v>-</v>
      </c>
      <c r="F13" s="53" t="s">
        <v>0</v>
      </c>
      <c r="I13" s="98" t="s">
        <v>36</v>
      </c>
      <c r="J13" s="102" t="s">
        <v>30</v>
      </c>
      <c r="K13" s="53" t="s">
        <v>0</v>
      </c>
    </row>
    <row r="14" spans="3:11" ht="15">
      <c r="C14" s="106" t="s">
        <v>14</v>
      </c>
      <c r="D14" s="110" t="s">
        <v>9</v>
      </c>
      <c r="F14" s="53" t="s">
        <v>0</v>
      </c>
      <c r="I14" s="98" t="s">
        <v>137</v>
      </c>
      <c r="J14" s="102" t="s">
        <v>30</v>
      </c>
      <c r="K14" s="53" t="s">
        <v>0</v>
      </c>
    </row>
    <row r="15" spans="3:11" ht="15">
      <c r="C15" s="76" t="s">
        <v>11</v>
      </c>
      <c r="D15" s="111">
        <v>2016</v>
      </c>
      <c r="F15" s="53" t="s">
        <v>0</v>
      </c>
      <c r="I15" s="98" t="s">
        <v>112</v>
      </c>
      <c r="J15" s="25" t="s">
        <v>30</v>
      </c>
      <c r="K15" s="53" t="s">
        <v>0</v>
      </c>
    </row>
    <row r="16" spans="3:11" ht="15">
      <c r="C16" s="78" t="s">
        <v>12</v>
      </c>
      <c r="D16" s="176" t="s">
        <v>168</v>
      </c>
      <c r="F16" s="53" t="s">
        <v>0</v>
      </c>
      <c r="I16" s="98" t="s">
        <v>37</v>
      </c>
      <c r="J16" s="25" t="s">
        <v>31</v>
      </c>
      <c r="K16" s="53" t="s">
        <v>0</v>
      </c>
    </row>
    <row r="17" spans="6:11" ht="15">
      <c r="F17" s="53" t="s">
        <v>0</v>
      </c>
      <c r="K17" s="53" t="s">
        <v>0</v>
      </c>
    </row>
    <row r="18" spans="3:11" ht="15">
      <c r="C18" s="109" t="s">
        <v>10</v>
      </c>
      <c r="D18" s="114" t="s">
        <v>9</v>
      </c>
      <c r="F18" s="53" t="s">
        <v>0</v>
      </c>
      <c r="I18" s="101"/>
      <c r="K18" s="53" t="s">
        <v>0</v>
      </c>
    </row>
    <row r="19" spans="4:11" ht="15">
      <c r="D19" s="102"/>
      <c r="F19" s="53" t="s">
        <v>0</v>
      </c>
      <c r="I19" s="101"/>
      <c r="K19" s="53" t="s">
        <v>0</v>
      </c>
    </row>
    <row r="20" spans="3:11" s="36" customFormat="1" ht="15">
      <c r="C20" s="109" t="s">
        <v>16</v>
      </c>
      <c r="D20" s="229" t="s">
        <v>9</v>
      </c>
      <c r="F20" s="53" t="s">
        <v>0</v>
      </c>
      <c r="I20" s="101"/>
      <c r="K20" s="53"/>
    </row>
    <row r="21" spans="6:11" ht="15">
      <c r="F21" s="53" t="s">
        <v>0</v>
      </c>
      <c r="I21" s="101"/>
      <c r="K21" s="53" t="s">
        <v>0</v>
      </c>
    </row>
    <row r="22" spans="3:11" ht="15">
      <c r="C22" s="2" t="s">
        <v>17</v>
      </c>
      <c r="D22" s="75"/>
      <c r="E22" s="103"/>
      <c r="F22" s="53" t="s">
        <v>0</v>
      </c>
      <c r="K22" s="53" t="s">
        <v>0</v>
      </c>
    </row>
    <row r="23" spans="3:11" ht="15">
      <c r="C23" s="79" t="s">
        <v>23</v>
      </c>
      <c r="D23" s="115" t="s">
        <v>9</v>
      </c>
      <c r="E23" s="104"/>
      <c r="F23" s="53" t="s">
        <v>0</v>
      </c>
      <c r="K23" s="53" t="s">
        <v>0</v>
      </c>
    </row>
    <row r="24" spans="3:11" ht="15">
      <c r="C24" s="80" t="s">
        <v>18</v>
      </c>
      <c r="D24" s="116" t="s">
        <v>9</v>
      </c>
      <c r="E24" s="104"/>
      <c r="F24" s="53" t="s">
        <v>0</v>
      </c>
      <c r="K24" s="53" t="s">
        <v>0</v>
      </c>
    </row>
    <row r="25" spans="3:11" ht="15">
      <c r="C25" s="80" t="s">
        <v>19</v>
      </c>
      <c r="D25" s="116" t="s">
        <v>9</v>
      </c>
      <c r="E25" s="104"/>
      <c r="F25" s="53" t="s">
        <v>0</v>
      </c>
      <c r="K25" s="53" t="s">
        <v>0</v>
      </c>
    </row>
    <row r="26" spans="3:11" ht="15">
      <c r="C26" s="80" t="s">
        <v>20</v>
      </c>
      <c r="D26" s="116" t="s">
        <v>9</v>
      </c>
      <c r="E26" s="104"/>
      <c r="F26" s="53" t="s">
        <v>0</v>
      </c>
      <c r="K26" s="53" t="s">
        <v>0</v>
      </c>
    </row>
    <row r="27" spans="3:11" ht="15">
      <c r="C27" s="106" t="s">
        <v>21</v>
      </c>
      <c r="D27" s="117" t="s">
        <v>9</v>
      </c>
      <c r="E27" s="104"/>
      <c r="F27" s="53" t="s">
        <v>0</v>
      </c>
      <c r="K27" s="53" t="s">
        <v>0</v>
      </c>
    </row>
    <row r="28" spans="3:11" ht="15">
      <c r="C28" s="79" t="s">
        <v>23</v>
      </c>
      <c r="D28" s="115" t="s">
        <v>9</v>
      </c>
      <c r="E28" s="104"/>
      <c r="F28" s="53" t="s">
        <v>0</v>
      </c>
      <c r="K28" s="53" t="s">
        <v>0</v>
      </c>
    </row>
    <row r="29" spans="3:11" ht="15">
      <c r="C29" s="80" t="s">
        <v>18</v>
      </c>
      <c r="D29" s="116" t="s">
        <v>9</v>
      </c>
      <c r="E29" s="104"/>
      <c r="F29" s="53" t="s">
        <v>0</v>
      </c>
      <c r="K29" s="53" t="s">
        <v>0</v>
      </c>
    </row>
    <row r="30" spans="3:11" ht="15">
      <c r="C30" s="80" t="s">
        <v>19</v>
      </c>
      <c r="D30" s="116" t="s">
        <v>9</v>
      </c>
      <c r="E30" s="104"/>
      <c r="F30" s="53" t="s">
        <v>0</v>
      </c>
      <c r="K30" s="53" t="s">
        <v>0</v>
      </c>
    </row>
    <row r="31" spans="3:11" ht="15">
      <c r="C31" s="80" t="s">
        <v>20</v>
      </c>
      <c r="D31" s="116" t="s">
        <v>9</v>
      </c>
      <c r="E31" s="104"/>
      <c r="F31" s="53" t="s">
        <v>0</v>
      </c>
      <c r="K31" s="53" t="s">
        <v>0</v>
      </c>
    </row>
    <row r="32" spans="3:11" ht="15">
      <c r="C32" s="106" t="s">
        <v>21</v>
      </c>
      <c r="D32" s="117" t="s">
        <v>9</v>
      </c>
      <c r="E32" s="104"/>
      <c r="F32" s="53" t="s">
        <v>0</v>
      </c>
      <c r="K32" s="53" t="s">
        <v>0</v>
      </c>
    </row>
    <row r="33" spans="1:11" ht="15">
      <c r="A33" s="53" t="s">
        <v>0</v>
      </c>
      <c r="B33" s="53" t="s">
        <v>0</v>
      </c>
      <c r="C33" s="53" t="s">
        <v>0</v>
      </c>
      <c r="D33" s="53" t="s">
        <v>0</v>
      </c>
      <c r="E33" s="53" t="s">
        <v>0</v>
      </c>
      <c r="F33" s="53" t="s">
        <v>0</v>
      </c>
      <c r="G33" s="53" t="s">
        <v>0</v>
      </c>
      <c r="H33" s="53" t="s">
        <v>0</v>
      </c>
      <c r="I33" s="53" t="s">
        <v>0</v>
      </c>
      <c r="J33" s="53" t="s">
        <v>0</v>
      </c>
      <c r="K33" s="53" t="s">
        <v>0</v>
      </c>
    </row>
    <row r="38" spans="1:5" ht="15">
      <c r="A38" s="101"/>
      <c r="B38" s="101"/>
      <c r="C38" s="101"/>
      <c r="D38" s="101"/>
      <c r="E38" s="101"/>
    </row>
    <row r="39" spans="1:5" ht="15">
      <c r="A39" s="101"/>
      <c r="B39" s="101"/>
      <c r="C39" s="101"/>
      <c r="D39" s="101"/>
      <c r="E39" s="101"/>
    </row>
    <row r="40" spans="1:5" ht="15">
      <c r="A40" s="101"/>
      <c r="B40" s="101"/>
      <c r="C40" s="101"/>
      <c r="D40" s="99"/>
      <c r="E40" s="101"/>
    </row>
    <row r="41" spans="1:5" ht="15">
      <c r="A41" s="101"/>
      <c r="B41" s="101"/>
      <c r="C41" s="101"/>
      <c r="D41" s="99"/>
      <c r="E41" s="101"/>
    </row>
    <row r="42" spans="1:5" ht="15">
      <c r="A42" s="101"/>
      <c r="B42" s="101"/>
      <c r="C42" s="101"/>
      <c r="D42" s="99"/>
      <c r="E42" s="101"/>
    </row>
    <row r="43" spans="1:5" ht="15">
      <c r="A43" s="101"/>
      <c r="B43" s="101"/>
      <c r="C43" s="101"/>
      <c r="D43" s="99"/>
      <c r="E43" s="101"/>
    </row>
    <row r="44" spans="1:5" ht="15">
      <c r="A44" s="101"/>
      <c r="B44" s="101"/>
      <c r="C44" s="101"/>
      <c r="D44" s="99"/>
      <c r="E44" s="101"/>
    </row>
    <row r="45" spans="1:5" ht="15">
      <c r="A45" s="101"/>
      <c r="B45" s="101"/>
      <c r="C45" s="101"/>
      <c r="D45" s="99"/>
      <c r="E45" s="101"/>
    </row>
    <row r="46" spans="1:5" ht="15">
      <c r="A46" s="101"/>
      <c r="B46" s="101"/>
      <c r="C46" s="101"/>
      <c r="D46" s="99"/>
      <c r="E46" s="101"/>
    </row>
    <row r="47" spans="1:5" ht="15">
      <c r="A47" s="101"/>
      <c r="B47" s="101"/>
      <c r="C47" s="101"/>
      <c r="D47" s="99"/>
      <c r="E47" s="101"/>
    </row>
    <row r="48" spans="1:5" ht="15">
      <c r="A48" s="101"/>
      <c r="B48" s="101"/>
      <c r="C48" s="101"/>
      <c r="D48" s="99"/>
      <c r="E48" s="101"/>
    </row>
    <row r="49" spans="1:5" ht="15">
      <c r="A49" s="101"/>
      <c r="B49" s="101"/>
      <c r="C49" s="101"/>
      <c r="D49" s="99"/>
      <c r="E49" s="101"/>
    </row>
    <row r="50" spans="1:5" ht="15">
      <c r="A50" s="101"/>
      <c r="B50" s="101"/>
      <c r="C50" s="101"/>
      <c r="D50" s="99"/>
      <c r="E50" s="101"/>
    </row>
    <row r="51" spans="1:5" ht="15">
      <c r="A51" s="101"/>
      <c r="B51" s="101"/>
      <c r="C51" s="101"/>
      <c r="D51" s="99"/>
      <c r="E51" s="101"/>
    </row>
    <row r="52" spans="1:5" ht="15">
      <c r="A52" s="101"/>
      <c r="B52" s="101"/>
      <c r="C52" s="101"/>
      <c r="D52" s="99"/>
      <c r="E52" s="101"/>
    </row>
    <row r="53" spans="1:5" ht="15">
      <c r="A53" s="101"/>
      <c r="B53" s="101"/>
      <c r="C53" s="101"/>
      <c r="D53" s="99"/>
      <c r="E53" s="101"/>
    </row>
    <row r="54" spans="1:5" ht="15">
      <c r="A54" s="101"/>
      <c r="B54" s="101"/>
      <c r="C54" s="101"/>
      <c r="D54" s="99"/>
      <c r="E54" s="101"/>
    </row>
    <row r="55" spans="1:5" ht="15">
      <c r="A55" s="101"/>
      <c r="B55" s="101"/>
      <c r="C55" s="101"/>
      <c r="D55" s="99"/>
      <c r="E55" s="101"/>
    </row>
    <row r="56" spans="1:5" ht="15">
      <c r="A56" s="101"/>
      <c r="B56" s="101"/>
      <c r="C56" s="101"/>
      <c r="D56" s="101"/>
      <c r="E56" s="101"/>
    </row>
    <row r="57" spans="1:5" ht="15">
      <c r="A57" s="101"/>
      <c r="B57" s="101"/>
      <c r="C57" s="101"/>
      <c r="D57" s="101"/>
      <c r="E57" s="101"/>
    </row>
    <row r="58" spans="1:5" ht="15">
      <c r="A58" s="101"/>
      <c r="B58" s="101"/>
      <c r="C58" s="101"/>
      <c r="D58" s="101"/>
      <c r="E58" s="101"/>
    </row>
    <row r="59" spans="1:5" ht="15">
      <c r="A59" s="101"/>
      <c r="B59" s="101"/>
      <c r="C59" s="101"/>
      <c r="D59" s="101"/>
      <c r="E59" s="101"/>
    </row>
    <row r="60" spans="1:5" ht="15">
      <c r="A60" s="101"/>
      <c r="B60" s="101"/>
      <c r="C60" s="101"/>
      <c r="D60" s="101"/>
      <c r="E60" s="101"/>
    </row>
    <row r="61" spans="1:5" ht="15">
      <c r="A61" s="101"/>
      <c r="B61" s="101"/>
      <c r="C61" s="101"/>
      <c r="D61" s="101"/>
      <c r="E61" s="101"/>
    </row>
    <row r="62" spans="1:5" ht="15">
      <c r="A62" s="101"/>
      <c r="B62" s="101"/>
      <c r="C62" s="101"/>
      <c r="D62" s="101"/>
      <c r="E62" s="101"/>
    </row>
  </sheetData>
  <sheetProtection formatCells="0"/>
  <dataValidations count="3">
    <dataValidation type="list" allowBlank="1" showInputMessage="1" showErrorMessage="1" sqref="D14">
      <formula1>$H$2:$H$4</formula1>
    </dataValidation>
    <dataValidation type="list" allowBlank="1" showInputMessage="1" showErrorMessage="1" sqref="D12">
      <formula1>$I$2:$I$16</formula1>
    </dataValidation>
    <dataValidation type="textLength" operator="equal" allowBlank="1" showInputMessage="1" showErrorMessage="1" error="Participant code should consist of exactly 6 characters." sqref="D10">
      <formula1>6</formula1>
    </dataValidation>
  </dataValidations>
  <printOptions/>
  <pageMargins left="0.7" right="0.7" top="0.787401575" bottom="0.787401575" header="0.3" footer="0.3"/>
  <pageSetup horizontalDpi="600" verticalDpi="600" orientation="landscape" paperSize="9" r:id="rId3"/>
  <headerFooter>
    <oddFooter>&amp;CParticipant&amp;R&amp;P / &amp;N</oddFooter>
  </headerFooter>
  <legacyDrawing r:id="rId2"/>
</worksheet>
</file>

<file path=xl/worksheets/sheet4.xml><?xml version="1.0" encoding="utf-8"?>
<worksheet xmlns="http://schemas.openxmlformats.org/spreadsheetml/2006/main" xmlns:r="http://schemas.openxmlformats.org/officeDocument/2006/relationships">
  <sheetPr>
    <tabColor theme="4"/>
    <pageSetUpPr fitToPage="1"/>
  </sheetPr>
  <dimension ref="A1:H60"/>
  <sheetViews>
    <sheetView zoomScalePageLayoutView="0" workbookViewId="0" topLeftCell="A1">
      <selection activeCell="F2" sqref="F2"/>
    </sheetView>
  </sheetViews>
  <sheetFormatPr defaultColWidth="11.421875" defaultRowHeight="15"/>
  <cols>
    <col min="1" max="2" width="12.28125" style="25" customWidth="1"/>
    <col min="3" max="3" width="54.28125" style="25" customWidth="1"/>
    <col min="4" max="7" width="19.28125" style="25" customWidth="1"/>
    <col min="8" max="8" width="3.7109375" style="25" customWidth="1"/>
    <col min="9" max="16384" width="11.421875" style="23" customWidth="1"/>
  </cols>
  <sheetData>
    <row r="1" spans="3:8" ht="15">
      <c r="C1" s="51" t="str">
        <f>Participant!$C$1</f>
        <v>-</v>
      </c>
      <c r="D1" s="52"/>
      <c r="E1" s="52"/>
      <c r="F1" s="52"/>
      <c r="G1" s="233" t="str">
        <f>Version</f>
        <v>EIOPA-17-284-IORP_ST17_DC_Template-(20170518)</v>
      </c>
      <c r="H1" s="53" t="s">
        <v>0</v>
      </c>
    </row>
    <row r="2" spans="3:8" ht="18.75">
      <c r="C2" s="29" t="str">
        <f>Participant!$C$2</f>
        <v>-</v>
      </c>
      <c r="D2" s="97" t="s">
        <v>193</v>
      </c>
      <c r="E2" s="82"/>
      <c r="F2" s="54"/>
      <c r="G2" s="83" t="str">
        <f>Participant!$E$2</f>
        <v>2016 - - (-)</v>
      </c>
      <c r="H2" s="53" t="s">
        <v>0</v>
      </c>
    </row>
    <row r="3" spans="3:8" ht="15">
      <c r="C3" s="20"/>
      <c r="H3" s="53" t="s">
        <v>0</v>
      </c>
    </row>
    <row r="4" spans="3:8" ht="15">
      <c r="C4" s="41" t="s">
        <v>38</v>
      </c>
      <c r="G4" s="246" t="str">
        <f>HYPERLINK("#'P.Index'!D8","&gt;&gt; goto index")</f>
        <v>&gt;&gt; goto index</v>
      </c>
      <c r="H4" s="53" t="s">
        <v>0</v>
      </c>
    </row>
    <row r="5" spans="3:8" ht="15">
      <c r="C5" s="42" t="s">
        <v>39</v>
      </c>
      <c r="D5" s="56"/>
      <c r="E5" s="56"/>
      <c r="G5" s="55"/>
      <c r="H5" s="53" t="s">
        <v>0</v>
      </c>
    </row>
    <row r="6" spans="3:8" ht="15">
      <c r="C6" s="43" t="s">
        <v>40</v>
      </c>
      <c r="D6" s="56"/>
      <c r="E6" s="56"/>
      <c r="G6" s="56"/>
      <c r="H6" s="53" t="s">
        <v>0</v>
      </c>
    </row>
    <row r="7" spans="2:8" ht="15">
      <c r="B7" s="56"/>
      <c r="C7" s="22"/>
      <c r="D7" s="84"/>
      <c r="E7" s="56"/>
      <c r="F7" s="57"/>
      <c r="G7" s="56"/>
      <c r="H7" s="53" t="s">
        <v>0</v>
      </c>
    </row>
    <row r="8" spans="2:8" ht="15">
      <c r="B8" s="56"/>
      <c r="C8" s="119" t="str">
        <f>IF(AND(Participant!$H$1=1,Participant!$I$1=1),"ALERT: Select country and reporting unit in [Participant] sheet",IF(Participant!$H$1=1,"ALERT: Select reporting unit in [Participant] sheet",IF(Participant!$I$1=1,"ALERT: Select country in [Participant] sheet","")))</f>
        <v>ALERT: Select country and reporting unit in [Participant] sheet</v>
      </c>
      <c r="D8" s="84"/>
      <c r="E8" s="56"/>
      <c r="F8" s="57"/>
      <c r="G8" s="56"/>
      <c r="H8" s="53" t="s">
        <v>0</v>
      </c>
    </row>
    <row r="9" spans="2:8" ht="15">
      <c r="B9" s="56"/>
      <c r="C9" s="22"/>
      <c r="D9" s="84"/>
      <c r="E9" s="56"/>
      <c r="F9" s="57"/>
      <c r="G9" s="56"/>
      <c r="H9" s="53" t="s">
        <v>0</v>
      </c>
    </row>
    <row r="10" spans="3:8" ht="31.5">
      <c r="C10" s="157" t="s">
        <v>208</v>
      </c>
      <c r="D10" s="158" t="s">
        <v>43</v>
      </c>
      <c r="E10" s="158"/>
      <c r="F10" s="158" t="s">
        <v>171</v>
      </c>
      <c r="G10" s="159"/>
      <c r="H10" s="160" t="s">
        <v>0</v>
      </c>
    </row>
    <row r="11" spans="3:8" ht="45">
      <c r="C11" s="58"/>
      <c r="D11" s="21" t="s">
        <v>45</v>
      </c>
      <c r="E11" s="59"/>
      <c r="F11" s="5" t="s">
        <v>45</v>
      </c>
      <c r="G11" s="85" t="s">
        <v>113</v>
      </c>
      <c r="H11" s="53" t="s">
        <v>0</v>
      </c>
    </row>
    <row r="12" spans="3:8" ht="15">
      <c r="C12" s="181" t="s">
        <v>26</v>
      </c>
      <c r="D12" s="180">
        <f>SUM(D13:D17)</f>
        <v>0</v>
      </c>
      <c r="E12" s="61"/>
      <c r="F12" s="86">
        <f>SUM(F13:F17)</f>
        <v>0</v>
      </c>
      <c r="G12" s="87" t="str">
        <f>IF(SUM(D12)=0,"%",(SUM(F12)/SUM(D12)-1))</f>
        <v>%</v>
      </c>
      <c r="H12" s="53" t="s">
        <v>0</v>
      </c>
    </row>
    <row r="13" spans="3:8" ht="15">
      <c r="C13" s="182" t="s">
        <v>138</v>
      </c>
      <c r="D13" s="148" t="s">
        <v>9</v>
      </c>
      <c r="E13" s="63"/>
      <c r="F13" s="88" t="s">
        <v>9</v>
      </c>
      <c r="G13" s="89" t="str">
        <f aca="true" t="shared" si="0" ref="G13:G49">IF(SUM(D13)=0,"%",(SUM(F13)/SUM(D13)-1))</f>
        <v>%</v>
      </c>
      <c r="H13" s="53" t="s">
        <v>0</v>
      </c>
    </row>
    <row r="14" spans="3:8" ht="15">
      <c r="C14" s="182" t="s">
        <v>139</v>
      </c>
      <c r="D14" s="148" t="s">
        <v>9</v>
      </c>
      <c r="E14" s="63"/>
      <c r="F14" s="88" t="s">
        <v>9</v>
      </c>
      <c r="G14" s="89" t="str">
        <f t="shared" si="0"/>
        <v>%</v>
      </c>
      <c r="H14" s="53" t="s">
        <v>0</v>
      </c>
    </row>
    <row r="15" spans="3:8" ht="15">
      <c r="C15" s="182" t="s">
        <v>140</v>
      </c>
      <c r="D15" s="148" t="s">
        <v>9</v>
      </c>
      <c r="E15" s="63"/>
      <c r="F15" s="88" t="s">
        <v>9</v>
      </c>
      <c r="G15" s="89" t="str">
        <f t="shared" si="0"/>
        <v>%</v>
      </c>
      <c r="H15" s="53" t="s">
        <v>0</v>
      </c>
    </row>
    <row r="16" spans="3:8" ht="15">
      <c r="C16" s="250" t="s">
        <v>253</v>
      </c>
      <c r="D16" s="148" t="s">
        <v>9</v>
      </c>
      <c r="E16" s="63"/>
      <c r="F16" s="88" t="s">
        <v>9</v>
      </c>
      <c r="G16" s="89" t="str">
        <f t="shared" si="0"/>
        <v>%</v>
      </c>
      <c r="H16" s="53" t="s">
        <v>0</v>
      </c>
    </row>
    <row r="17" spans="3:8" ht="15">
      <c r="C17" s="251" t="s">
        <v>254</v>
      </c>
      <c r="D17" s="149" t="s">
        <v>9</v>
      </c>
      <c r="E17" s="65"/>
      <c r="F17" s="90" t="s">
        <v>9</v>
      </c>
      <c r="G17" s="91" t="str">
        <f t="shared" si="0"/>
        <v>%</v>
      </c>
      <c r="H17" s="53" t="s">
        <v>0</v>
      </c>
    </row>
    <row r="18" spans="3:8" ht="15">
      <c r="C18" s="169" t="s">
        <v>27</v>
      </c>
      <c r="D18" s="86">
        <f>SUM(D19,D24)</f>
        <v>0</v>
      </c>
      <c r="E18" s="61"/>
      <c r="F18" s="86">
        <f>SUM(F19,F24)</f>
        <v>0</v>
      </c>
      <c r="G18" s="87" t="str">
        <f t="shared" si="0"/>
        <v>%</v>
      </c>
      <c r="H18" s="53" t="s">
        <v>0</v>
      </c>
    </row>
    <row r="19" spans="3:8" ht="15">
      <c r="C19" s="66" t="s">
        <v>46</v>
      </c>
      <c r="D19" s="92">
        <f>SUM(D20:D23)</f>
        <v>0</v>
      </c>
      <c r="E19" s="63"/>
      <c r="F19" s="92">
        <f>SUM(F20:F23)</f>
        <v>0</v>
      </c>
      <c r="G19" s="89" t="str">
        <f t="shared" si="0"/>
        <v>%</v>
      </c>
      <c r="H19" s="53" t="s">
        <v>0</v>
      </c>
    </row>
    <row r="20" spans="3:8" ht="15">
      <c r="C20" s="67" t="s">
        <v>54</v>
      </c>
      <c r="D20" s="258" t="s">
        <v>9</v>
      </c>
      <c r="E20" s="63"/>
      <c r="F20" s="88" t="s">
        <v>9</v>
      </c>
      <c r="G20" s="89" t="str">
        <f t="shared" si="0"/>
        <v>%</v>
      </c>
      <c r="H20" s="53" t="s">
        <v>0</v>
      </c>
    </row>
    <row r="21" spans="3:8" ht="15">
      <c r="C21" s="67" t="s">
        <v>55</v>
      </c>
      <c r="D21" s="88" t="s">
        <v>9</v>
      </c>
      <c r="E21" s="63"/>
      <c r="F21" s="88" t="s">
        <v>9</v>
      </c>
      <c r="G21" s="89" t="str">
        <f t="shared" si="0"/>
        <v>%</v>
      </c>
      <c r="H21" s="53" t="s">
        <v>0</v>
      </c>
    </row>
    <row r="22" spans="3:8" ht="15">
      <c r="C22" s="67" t="s">
        <v>141</v>
      </c>
      <c r="D22" s="88" t="s">
        <v>9</v>
      </c>
      <c r="E22" s="63"/>
      <c r="F22" s="88" t="s">
        <v>9</v>
      </c>
      <c r="G22" s="89" t="str">
        <f t="shared" si="0"/>
        <v>%</v>
      </c>
      <c r="H22" s="53" t="s">
        <v>0</v>
      </c>
    </row>
    <row r="23" spans="3:8" ht="15">
      <c r="C23" s="67" t="s">
        <v>142</v>
      </c>
      <c r="D23" s="88" t="s">
        <v>9</v>
      </c>
      <c r="E23" s="63"/>
      <c r="F23" s="88" t="s">
        <v>9</v>
      </c>
      <c r="G23" s="89" t="str">
        <f t="shared" si="0"/>
        <v>%</v>
      </c>
      <c r="H23" s="53" t="s">
        <v>0</v>
      </c>
    </row>
    <row r="24" spans="3:8" ht="15">
      <c r="C24" s="66" t="s">
        <v>146</v>
      </c>
      <c r="D24" s="92">
        <f>SUM(D25:D27)</f>
        <v>0</v>
      </c>
      <c r="E24" s="63"/>
      <c r="F24" s="92">
        <f>SUM(F25:F27)</f>
        <v>0</v>
      </c>
      <c r="G24" s="89" t="str">
        <f t="shared" si="0"/>
        <v>%</v>
      </c>
      <c r="H24" s="53" t="s">
        <v>0</v>
      </c>
    </row>
    <row r="25" spans="3:8" ht="15">
      <c r="C25" s="67" t="s">
        <v>143</v>
      </c>
      <c r="D25" s="88" t="s">
        <v>9</v>
      </c>
      <c r="E25" s="63"/>
      <c r="F25" s="88" t="s">
        <v>9</v>
      </c>
      <c r="G25" s="89" t="str">
        <f t="shared" si="0"/>
        <v>%</v>
      </c>
      <c r="H25" s="53" t="s">
        <v>0</v>
      </c>
    </row>
    <row r="26" spans="3:8" ht="15">
      <c r="C26" s="67" t="s">
        <v>144</v>
      </c>
      <c r="D26" s="88" t="s">
        <v>9</v>
      </c>
      <c r="E26" s="63"/>
      <c r="F26" s="88" t="s">
        <v>9</v>
      </c>
      <c r="G26" s="89" t="str">
        <f t="shared" si="0"/>
        <v>%</v>
      </c>
      <c r="H26" s="53" t="s">
        <v>0</v>
      </c>
    </row>
    <row r="27" spans="3:8" ht="15">
      <c r="C27" s="68" t="s">
        <v>145</v>
      </c>
      <c r="D27" s="90" t="s">
        <v>9</v>
      </c>
      <c r="E27" s="65"/>
      <c r="F27" s="90" t="s">
        <v>9</v>
      </c>
      <c r="G27" s="91" t="str">
        <f t="shared" si="0"/>
        <v>%</v>
      </c>
      <c r="H27" s="53" t="s">
        <v>0</v>
      </c>
    </row>
    <row r="28" spans="3:8" ht="15">
      <c r="C28" s="60" t="s">
        <v>47</v>
      </c>
      <c r="D28" s="86">
        <f>SUM(D29,D32,D37,D38)</f>
        <v>0</v>
      </c>
      <c r="E28" s="61"/>
      <c r="F28" s="86">
        <f>SUM(F29,F32,F37,F38)</f>
        <v>0</v>
      </c>
      <c r="G28" s="87" t="str">
        <f t="shared" si="0"/>
        <v>%</v>
      </c>
      <c r="H28" s="53" t="s">
        <v>0</v>
      </c>
    </row>
    <row r="29" spans="3:8" ht="15">
      <c r="C29" s="66" t="s">
        <v>147</v>
      </c>
      <c r="D29" s="92">
        <f>SUM(D30:D31)</f>
        <v>0</v>
      </c>
      <c r="E29" s="63"/>
      <c r="F29" s="92">
        <f>SUM(F30:F31)</f>
        <v>0</v>
      </c>
      <c r="G29" s="89" t="str">
        <f t="shared" si="0"/>
        <v>%</v>
      </c>
      <c r="H29" s="53" t="s">
        <v>0</v>
      </c>
    </row>
    <row r="30" spans="3:8" ht="15">
      <c r="C30" s="249" t="s">
        <v>251</v>
      </c>
      <c r="D30" s="258" t="s">
        <v>9</v>
      </c>
      <c r="E30" s="63"/>
      <c r="F30" s="88" t="s">
        <v>9</v>
      </c>
      <c r="G30" s="89" t="str">
        <f t="shared" si="0"/>
        <v>%</v>
      </c>
      <c r="H30" s="53" t="s">
        <v>0</v>
      </c>
    </row>
    <row r="31" spans="3:8" ht="15">
      <c r="C31" s="249" t="s">
        <v>252</v>
      </c>
      <c r="D31" s="88" t="s">
        <v>9</v>
      </c>
      <c r="E31" s="63"/>
      <c r="F31" s="88" t="s">
        <v>9</v>
      </c>
      <c r="G31" s="89" t="str">
        <f t="shared" si="0"/>
        <v>%</v>
      </c>
      <c r="H31" s="53" t="s">
        <v>0</v>
      </c>
    </row>
    <row r="32" spans="3:8" ht="15">
      <c r="C32" s="66" t="s">
        <v>148</v>
      </c>
      <c r="D32" s="92">
        <f>SUM(D33,D34)</f>
        <v>0</v>
      </c>
      <c r="E32" s="63"/>
      <c r="F32" s="92">
        <f>SUM(F33,F34)</f>
        <v>0</v>
      </c>
      <c r="G32" s="89" t="str">
        <f t="shared" si="0"/>
        <v>%</v>
      </c>
      <c r="H32" s="53" t="s">
        <v>0</v>
      </c>
    </row>
    <row r="33" spans="3:8" ht="15">
      <c r="C33" s="67" t="s">
        <v>48</v>
      </c>
      <c r="D33" s="88" t="s">
        <v>9</v>
      </c>
      <c r="E33" s="63"/>
      <c r="F33" s="88" t="s">
        <v>9</v>
      </c>
      <c r="G33" s="89" t="str">
        <f t="shared" si="0"/>
        <v>%</v>
      </c>
      <c r="H33" s="53" t="s">
        <v>0</v>
      </c>
    </row>
    <row r="34" spans="3:8" ht="15">
      <c r="C34" s="67" t="s">
        <v>49</v>
      </c>
      <c r="D34" s="92">
        <f>SUM(D35:D36)</f>
        <v>0</v>
      </c>
      <c r="E34" s="63"/>
      <c r="F34" s="92">
        <f>SUM(F35:F36)</f>
        <v>0</v>
      </c>
      <c r="G34" s="89" t="str">
        <f t="shared" si="0"/>
        <v>%</v>
      </c>
      <c r="H34" s="53" t="s">
        <v>0</v>
      </c>
    </row>
    <row r="35" spans="3:8" ht="15">
      <c r="C35" s="69" t="s">
        <v>53</v>
      </c>
      <c r="D35" s="88" t="s">
        <v>9</v>
      </c>
      <c r="E35" s="63"/>
      <c r="F35" s="88" t="s">
        <v>9</v>
      </c>
      <c r="G35" s="89" t="str">
        <f t="shared" si="0"/>
        <v>%</v>
      </c>
      <c r="H35" s="53" t="s">
        <v>0</v>
      </c>
    </row>
    <row r="36" spans="3:8" ht="15">
      <c r="C36" s="69" t="s">
        <v>50</v>
      </c>
      <c r="D36" s="258" t="s">
        <v>9</v>
      </c>
      <c r="E36" s="63"/>
      <c r="F36" s="88" t="s">
        <v>9</v>
      </c>
      <c r="G36" s="89" t="str">
        <f t="shared" si="0"/>
        <v>%</v>
      </c>
      <c r="H36" s="53" t="s">
        <v>0</v>
      </c>
    </row>
    <row r="37" spans="3:8" ht="15">
      <c r="C37" s="66" t="s">
        <v>149</v>
      </c>
      <c r="D37" s="88" t="s">
        <v>9</v>
      </c>
      <c r="E37" s="63"/>
      <c r="F37" s="88" t="s">
        <v>9</v>
      </c>
      <c r="G37" s="89" t="str">
        <f t="shared" si="0"/>
        <v>%</v>
      </c>
      <c r="H37" s="53" t="s">
        <v>0</v>
      </c>
    </row>
    <row r="38" spans="3:8" ht="15">
      <c r="C38" s="70" t="s">
        <v>150</v>
      </c>
      <c r="D38" s="90" t="s">
        <v>9</v>
      </c>
      <c r="E38" s="65"/>
      <c r="F38" s="90" t="s">
        <v>9</v>
      </c>
      <c r="G38" s="91" t="str">
        <f t="shared" si="0"/>
        <v>%</v>
      </c>
      <c r="H38" s="53" t="s">
        <v>0</v>
      </c>
    </row>
    <row r="39" spans="3:8" ht="15">
      <c r="C39" s="60" t="s">
        <v>56</v>
      </c>
      <c r="D39" s="86">
        <f>SUM(D40:D41)</f>
        <v>0</v>
      </c>
      <c r="E39" s="61"/>
      <c r="F39" s="86">
        <f>SUM(F40:F41)</f>
        <v>0</v>
      </c>
      <c r="G39" s="87" t="str">
        <f t="shared" si="0"/>
        <v>%</v>
      </c>
      <c r="H39" s="53" t="s">
        <v>0</v>
      </c>
    </row>
    <row r="40" spans="3:8" ht="15">
      <c r="C40" s="62" t="s">
        <v>52</v>
      </c>
      <c r="D40" s="88" t="s">
        <v>9</v>
      </c>
      <c r="E40" s="63"/>
      <c r="F40" s="88" t="s">
        <v>9</v>
      </c>
      <c r="G40" s="89" t="str">
        <f t="shared" si="0"/>
        <v>%</v>
      </c>
      <c r="H40" s="53" t="s">
        <v>0</v>
      </c>
    </row>
    <row r="41" spans="3:8" ht="15">
      <c r="C41" s="64" t="s">
        <v>51</v>
      </c>
      <c r="D41" s="90" t="s">
        <v>9</v>
      </c>
      <c r="E41" s="65"/>
      <c r="F41" s="90" t="s">
        <v>9</v>
      </c>
      <c r="G41" s="91" t="str">
        <f t="shared" si="0"/>
        <v>%</v>
      </c>
      <c r="H41" s="53" t="s">
        <v>0</v>
      </c>
    </row>
    <row r="42" spans="3:8" ht="15">
      <c r="C42" s="71" t="s">
        <v>28</v>
      </c>
      <c r="D42" s="252" t="s">
        <v>9</v>
      </c>
      <c r="E42" s="72"/>
      <c r="F42" s="252" t="s">
        <v>9</v>
      </c>
      <c r="G42" s="94" t="str">
        <f>IF(SUM(D42)=0,"%",IF(SUM(D42)&gt;0,(SUM(F42)/SUM(D42)-1),-(SUM(F42)/SUM(D42)-1)))</f>
        <v>%</v>
      </c>
      <c r="H42" s="53" t="s">
        <v>0</v>
      </c>
    </row>
    <row r="43" spans="3:8" ht="15">
      <c r="C43" s="71" t="s">
        <v>58</v>
      </c>
      <c r="D43" s="93" t="s">
        <v>9</v>
      </c>
      <c r="E43" s="72"/>
      <c r="F43" s="93" t="s">
        <v>9</v>
      </c>
      <c r="G43" s="94" t="str">
        <f t="shared" si="0"/>
        <v>%</v>
      </c>
      <c r="H43" s="53" t="s">
        <v>0</v>
      </c>
    </row>
    <row r="44" spans="3:8" ht="15">
      <c r="C44" s="71" t="s">
        <v>42</v>
      </c>
      <c r="D44" s="93" t="s">
        <v>9</v>
      </c>
      <c r="E44" s="72"/>
      <c r="F44" s="93" t="s">
        <v>9</v>
      </c>
      <c r="G44" s="94" t="str">
        <f t="shared" si="0"/>
        <v>%</v>
      </c>
      <c r="H44" s="53" t="s">
        <v>0</v>
      </c>
    </row>
    <row r="45" spans="3:8" ht="15">
      <c r="C45" s="73" t="s">
        <v>29</v>
      </c>
      <c r="D45" s="92">
        <f>SUM(D46:D48)</f>
        <v>0</v>
      </c>
      <c r="E45" s="63"/>
      <c r="F45" s="92">
        <f>SUM(F46:F48)</f>
        <v>0</v>
      </c>
      <c r="G45" s="89" t="str">
        <f t="shared" si="0"/>
        <v>%</v>
      </c>
      <c r="H45" s="53" t="s">
        <v>0</v>
      </c>
    </row>
    <row r="46" spans="3:8" ht="15">
      <c r="C46" s="66" t="s">
        <v>151</v>
      </c>
      <c r="D46" s="88" t="s">
        <v>9</v>
      </c>
      <c r="E46" s="63"/>
      <c r="F46" s="88" t="s">
        <v>9</v>
      </c>
      <c r="G46" s="89" t="str">
        <f t="shared" si="0"/>
        <v>%</v>
      </c>
      <c r="H46" s="53" t="s">
        <v>0</v>
      </c>
    </row>
    <row r="47" spans="3:8" ht="15">
      <c r="C47" s="66" t="s">
        <v>152</v>
      </c>
      <c r="D47" s="88" t="s">
        <v>9</v>
      </c>
      <c r="E47" s="63"/>
      <c r="F47" s="88" t="s">
        <v>9</v>
      </c>
      <c r="G47" s="89" t="str">
        <f t="shared" si="0"/>
        <v>%</v>
      </c>
      <c r="H47" s="53" t="s">
        <v>0</v>
      </c>
    </row>
    <row r="48" spans="3:8" ht="15">
      <c r="C48" s="66" t="s">
        <v>145</v>
      </c>
      <c r="D48" s="88" t="s">
        <v>9</v>
      </c>
      <c r="E48" s="63"/>
      <c r="F48" s="88" t="s">
        <v>9</v>
      </c>
      <c r="G48" s="89" t="str">
        <f t="shared" si="0"/>
        <v>%</v>
      </c>
      <c r="H48" s="53" t="s">
        <v>0</v>
      </c>
    </row>
    <row r="49" spans="2:8" ht="15">
      <c r="B49" s="44"/>
      <c r="C49" s="24" t="s">
        <v>44</v>
      </c>
      <c r="D49" s="253">
        <f>SUM(D12,D18,D28,D39,D42,D43,D44,D45)</f>
        <v>0</v>
      </c>
      <c r="E49" s="248"/>
      <c r="F49" s="253">
        <f>SUM(F12,F18,F28,F39,F42,F43,F44,F45)</f>
        <v>0</v>
      </c>
      <c r="G49" s="254" t="str">
        <f t="shared" si="0"/>
        <v>%</v>
      </c>
      <c r="H49" s="53" t="s">
        <v>0</v>
      </c>
    </row>
    <row r="50" spans="1:8" ht="15">
      <c r="A50" s="36"/>
      <c r="B50" s="44"/>
      <c r="C50"/>
      <c r="D50"/>
      <c r="E50"/>
      <c r="F50"/>
      <c r="G50"/>
      <c r="H50" s="53"/>
    </row>
    <row r="51" spans="1:8" ht="15">
      <c r="A51" s="36"/>
      <c r="B51" s="44"/>
      <c r="C51"/>
      <c r="D51"/>
      <c r="E51"/>
      <c r="F51"/>
      <c r="G51"/>
      <c r="H51" s="53"/>
    </row>
    <row r="52" spans="1:8" ht="15">
      <c r="A52" s="36"/>
      <c r="B52" s="44"/>
      <c r="C52"/>
      <c r="D52"/>
      <c r="E52"/>
      <c r="F52"/>
      <c r="G52"/>
      <c r="H52" s="53"/>
    </row>
    <row r="53" spans="1:8" ht="31.5">
      <c r="A53" s="36"/>
      <c r="B53" s="44"/>
      <c r="C53" s="157" t="s">
        <v>237</v>
      </c>
      <c r="D53" s="4"/>
      <c r="E53"/>
      <c r="F53"/>
      <c r="G53"/>
      <c r="H53" s="53"/>
    </row>
    <row r="54" spans="1:8" ht="15">
      <c r="A54" s="36"/>
      <c r="B54" s="44"/>
      <c r="C54" s="214" t="s">
        <v>238</v>
      </c>
      <c r="D54" s="226" t="s">
        <v>245</v>
      </c>
      <c r="E54"/>
      <c r="F54"/>
      <c r="G54"/>
      <c r="H54" s="53"/>
    </row>
    <row r="55" spans="1:8" ht="15">
      <c r="A55" s="36"/>
      <c r="B55" s="44"/>
      <c r="C55" s="215" t="s">
        <v>47</v>
      </c>
      <c r="D55" s="96" t="s">
        <v>9</v>
      </c>
      <c r="E55"/>
      <c r="F55"/>
      <c r="G55"/>
      <c r="H55" s="53"/>
    </row>
    <row r="56" spans="1:8" ht="15">
      <c r="A56" s="36"/>
      <c r="B56" s="44"/>
      <c r="C56" s="216" t="s">
        <v>147</v>
      </c>
      <c r="D56" s="225" t="s">
        <v>9</v>
      </c>
      <c r="E56"/>
      <c r="F56"/>
      <c r="G56"/>
      <c r="H56" s="53"/>
    </row>
    <row r="57" spans="1:8" ht="15">
      <c r="A57" s="36"/>
      <c r="B57" s="44"/>
      <c r="C57" s="216" t="s">
        <v>148</v>
      </c>
      <c r="D57" s="175" t="s">
        <v>9</v>
      </c>
      <c r="E57"/>
      <c r="F57"/>
      <c r="G57"/>
      <c r="H57" s="53"/>
    </row>
    <row r="58" spans="1:8" ht="15">
      <c r="A58" s="36"/>
      <c r="B58" s="44"/>
      <c r="C58" s="217" t="s">
        <v>56</v>
      </c>
      <c r="D58" s="175" t="s">
        <v>9</v>
      </c>
      <c r="E58"/>
      <c r="F58"/>
      <c r="G58"/>
      <c r="H58" s="53"/>
    </row>
    <row r="59" spans="1:8" ht="15">
      <c r="A59" s="36"/>
      <c r="B59" s="44"/>
      <c r="C59" s="218" t="s">
        <v>239</v>
      </c>
      <c r="D59" s="90" t="s">
        <v>9</v>
      </c>
      <c r="E59"/>
      <c r="F59"/>
      <c r="G59"/>
      <c r="H59" s="53"/>
    </row>
    <row r="60" spans="1:8" ht="15">
      <c r="A60" s="53" t="s">
        <v>0</v>
      </c>
      <c r="B60" s="53" t="s">
        <v>0</v>
      </c>
      <c r="C60" s="53" t="s">
        <v>0</v>
      </c>
      <c r="D60" s="53" t="s">
        <v>0</v>
      </c>
      <c r="E60" s="53" t="s">
        <v>0</v>
      </c>
      <c r="F60" s="53" t="s">
        <v>0</v>
      </c>
      <c r="G60" s="53" t="s">
        <v>0</v>
      </c>
      <c r="H60" s="53" t="s">
        <v>0</v>
      </c>
    </row>
  </sheetData>
  <sheetProtection/>
  <printOptions/>
  <pageMargins left="0.7" right="0.7" top="0.75" bottom="0.75" header="0.3" footer="0.3"/>
  <pageSetup fitToHeight="0" fitToWidth="1" horizontalDpi="600" verticalDpi="600" orientation="landscape" paperSize="8" r:id="rId3"/>
  <headerFooter>
    <oddFooter>&amp;CStress test scenarios&amp;R&amp;P / &amp;N</oddFooter>
  </headerFooter>
  <legacyDrawing r:id="rId2"/>
</worksheet>
</file>

<file path=xl/worksheets/sheet5.xml><?xml version="1.0" encoding="utf-8"?>
<worksheet xmlns="http://schemas.openxmlformats.org/spreadsheetml/2006/main" xmlns:r="http://schemas.openxmlformats.org/officeDocument/2006/relationships">
  <sheetPr>
    <tabColor rgb="FFFFC000"/>
  </sheetPr>
  <dimension ref="A1:V202"/>
  <sheetViews>
    <sheetView zoomScalePageLayoutView="0" workbookViewId="0" topLeftCell="B1">
      <selection activeCell="C1" sqref="C1"/>
    </sheetView>
  </sheetViews>
  <sheetFormatPr defaultColWidth="8.8515625" defaultRowHeight="15"/>
  <cols>
    <col min="1" max="2" width="12.140625" style="25" customWidth="1"/>
    <col min="3" max="3" width="51.57421875" style="25" customWidth="1"/>
    <col min="4" max="10" width="12.8515625" style="25" customWidth="1"/>
    <col min="11" max="11" width="12.8515625" style="36" customWidth="1"/>
    <col min="12" max="12" width="3.7109375" style="25" customWidth="1"/>
    <col min="13" max="13" width="8.8515625" style="25" hidden="1" customWidth="1"/>
    <col min="14" max="21" width="8.8515625" style="36" hidden="1" customWidth="1"/>
    <col min="22" max="22" width="3.7109375" style="25" hidden="1" customWidth="1"/>
    <col min="23" max="16384" width="8.8515625" style="25" customWidth="1"/>
  </cols>
  <sheetData>
    <row r="1" spans="3:22" ht="15">
      <c r="C1" s="51" t="str">
        <f>Participant!$C$1</f>
        <v>-</v>
      </c>
      <c r="D1" s="125"/>
      <c r="E1" s="125"/>
      <c r="F1" s="125"/>
      <c r="G1" s="125"/>
      <c r="H1" s="52"/>
      <c r="I1" s="121"/>
      <c r="J1" s="121"/>
      <c r="K1" s="233" t="str">
        <f>Version</f>
        <v>EIOPA-17-284-IORP_ST17_DC_Template-(20170518)</v>
      </c>
      <c r="L1" s="53" t="s">
        <v>0</v>
      </c>
      <c r="M1" s="128" t="s">
        <v>9</v>
      </c>
      <c r="N1" s="128" t="s">
        <v>9</v>
      </c>
      <c r="O1" s="128" t="s">
        <v>9</v>
      </c>
      <c r="P1" s="128" t="s">
        <v>9</v>
      </c>
      <c r="Q1" s="128" t="s">
        <v>9</v>
      </c>
      <c r="R1" s="128" t="s">
        <v>9</v>
      </c>
      <c r="S1" s="128" t="s">
        <v>9</v>
      </c>
      <c r="T1" s="128" t="s">
        <v>9</v>
      </c>
      <c r="U1" s="128" t="s">
        <v>9</v>
      </c>
      <c r="V1" s="53" t="s">
        <v>0</v>
      </c>
    </row>
    <row r="2" spans="3:22" ht="18.75">
      <c r="C2" s="29" t="str">
        <f>Participant!$C$2</f>
        <v>-</v>
      </c>
      <c r="D2" s="127" t="s">
        <v>169</v>
      </c>
      <c r="E2" s="144"/>
      <c r="F2" s="145"/>
      <c r="G2" s="145"/>
      <c r="H2" s="54"/>
      <c r="I2" s="122"/>
      <c r="J2" s="122"/>
      <c r="K2" s="83" t="str">
        <f>Participant!$E$2</f>
        <v>2016 - - (-)</v>
      </c>
      <c r="L2" s="53" t="s">
        <v>0</v>
      </c>
      <c r="M2" s="128" t="s">
        <v>60</v>
      </c>
      <c r="N2" s="128" t="s">
        <v>32</v>
      </c>
      <c r="O2" s="128" t="s">
        <v>172</v>
      </c>
      <c r="P2" s="128" t="s">
        <v>176</v>
      </c>
      <c r="Q2" s="128" t="s">
        <v>178</v>
      </c>
      <c r="R2" s="128" t="s">
        <v>182</v>
      </c>
      <c r="S2" s="128" t="s">
        <v>166</v>
      </c>
      <c r="T2" s="128" t="s">
        <v>182</v>
      </c>
      <c r="U2" s="128" t="s">
        <v>220</v>
      </c>
      <c r="V2" s="53" t="s">
        <v>0</v>
      </c>
    </row>
    <row r="3" spans="12:22" ht="15">
      <c r="L3" s="53" t="s">
        <v>0</v>
      </c>
      <c r="N3" s="128" t="s">
        <v>34</v>
      </c>
      <c r="O3" s="128" t="s">
        <v>173</v>
      </c>
      <c r="P3" s="128" t="s">
        <v>177</v>
      </c>
      <c r="Q3" s="128" t="s">
        <v>179</v>
      </c>
      <c r="R3" s="128" t="s">
        <v>183</v>
      </c>
      <c r="S3" s="128" t="s">
        <v>167</v>
      </c>
      <c r="T3" s="128" t="s">
        <v>183</v>
      </c>
      <c r="U3" s="128" t="s">
        <v>221</v>
      </c>
      <c r="V3" s="53" t="s">
        <v>0</v>
      </c>
    </row>
    <row r="4" spans="2:22" ht="15">
      <c r="B4" s="56"/>
      <c r="C4" s="41" t="s">
        <v>38</v>
      </c>
      <c r="D4" s="56"/>
      <c r="E4" s="119" t="str">
        <f>IF(AND(Participant!$H$1=1,Participant!$I$1=1),"ALERT: Select country and reporting unit in [Participant] sheet",IF(Participant!$H$1=1,"ALERT: Select reporting unit in [Participant] sheet",IF(Participant!$I$1=1,"ALERT: Select country in [Participant] sheet","")))</f>
        <v>ALERT: Select country and reporting unit in [Participant] sheet</v>
      </c>
      <c r="F4" s="56"/>
      <c r="K4" s="246" t="str">
        <f>HYPERLINK("#'P.index'!D9","&gt;&gt; goto index")</f>
        <v>&gt;&gt; goto index</v>
      </c>
      <c r="L4" s="53" t="s">
        <v>0</v>
      </c>
      <c r="O4" s="128" t="s">
        <v>174</v>
      </c>
      <c r="P4" s="128" t="s">
        <v>175</v>
      </c>
      <c r="Q4" s="128" t="s">
        <v>180</v>
      </c>
      <c r="R4" s="128" t="s">
        <v>175</v>
      </c>
      <c r="S4" s="128" t="s">
        <v>240</v>
      </c>
      <c r="T4" s="128" t="s">
        <v>186</v>
      </c>
      <c r="U4" s="128" t="s">
        <v>222</v>
      </c>
      <c r="V4" s="53" t="s">
        <v>0</v>
      </c>
    </row>
    <row r="5" spans="2:22" ht="15">
      <c r="B5" s="56"/>
      <c r="C5" s="42" t="s">
        <v>39</v>
      </c>
      <c r="D5" s="56"/>
      <c r="E5" s="56"/>
      <c r="F5" s="56"/>
      <c r="L5" s="53" t="s">
        <v>0</v>
      </c>
      <c r="O5" s="128" t="s">
        <v>175</v>
      </c>
      <c r="P5" s="177"/>
      <c r="Q5" s="128" t="s">
        <v>181</v>
      </c>
      <c r="R5" s="177"/>
      <c r="S5" s="177"/>
      <c r="T5" s="177"/>
      <c r="U5" s="128" t="s">
        <v>223</v>
      </c>
      <c r="V5" s="53" t="s">
        <v>0</v>
      </c>
    </row>
    <row r="6" spans="2:22" ht="15" customHeight="1">
      <c r="B6" s="56"/>
      <c r="C6" s="129"/>
      <c r="D6" s="129"/>
      <c r="E6" s="56"/>
      <c r="F6" s="56"/>
      <c r="L6" s="53" t="s">
        <v>0</v>
      </c>
      <c r="Q6" s="128" t="s">
        <v>175</v>
      </c>
      <c r="V6" s="53" t="s">
        <v>0</v>
      </c>
    </row>
    <row r="7" spans="2:22" s="36" customFormat="1" ht="15" customHeight="1">
      <c r="B7" s="56"/>
      <c r="C7" s="129"/>
      <c r="D7" s="129"/>
      <c r="E7" s="56"/>
      <c r="F7" s="56"/>
      <c r="J7" s="55"/>
      <c r="K7" s="55"/>
      <c r="L7" s="53" t="s">
        <v>0</v>
      </c>
      <c r="V7" s="53" t="s">
        <v>0</v>
      </c>
    </row>
    <row r="8" spans="2:22" s="36" customFormat="1" ht="4.5" customHeight="1">
      <c r="B8" s="56"/>
      <c r="C8" s="129"/>
      <c r="D8" s="129"/>
      <c r="E8" s="56"/>
      <c r="F8" s="56"/>
      <c r="J8" s="55"/>
      <c r="K8" s="55"/>
      <c r="L8" s="53" t="s">
        <v>0</v>
      </c>
      <c r="V8" s="53" t="s">
        <v>0</v>
      </c>
    </row>
    <row r="9" spans="2:22" s="36" customFormat="1" ht="18.75">
      <c r="B9" s="56"/>
      <c r="C9" s="183" t="s">
        <v>196</v>
      </c>
      <c r="D9" s="184"/>
      <c r="E9" s="184"/>
      <c r="F9" s="184"/>
      <c r="G9" s="184"/>
      <c r="H9" s="184"/>
      <c r="I9" s="184"/>
      <c r="J9" s="266"/>
      <c r="K9" s="185"/>
      <c r="L9" s="53" t="s">
        <v>0</v>
      </c>
      <c r="V9" s="53" t="s">
        <v>0</v>
      </c>
    </row>
    <row r="10" spans="2:22" s="36" customFormat="1" ht="4.5" customHeight="1">
      <c r="B10" s="56"/>
      <c r="C10" s="186"/>
      <c r="D10" s="8"/>
      <c r="E10" s="8"/>
      <c r="F10" s="8"/>
      <c r="G10" s="8"/>
      <c r="H10" s="8"/>
      <c r="I10" s="8"/>
      <c r="J10" s="131"/>
      <c r="K10" s="131"/>
      <c r="L10" s="53" t="s">
        <v>0</v>
      </c>
      <c r="V10" s="53" t="s">
        <v>0</v>
      </c>
    </row>
    <row r="11" spans="2:22" s="197" customFormat="1" ht="30" customHeight="1">
      <c r="B11" s="198"/>
      <c r="C11" s="271" t="s">
        <v>213</v>
      </c>
      <c r="D11" s="272"/>
      <c r="E11" s="273"/>
      <c r="F11" s="146" t="s">
        <v>9</v>
      </c>
      <c r="G11" s="199"/>
      <c r="H11" s="199"/>
      <c r="I11" s="199"/>
      <c r="J11" s="200"/>
      <c r="K11" s="200"/>
      <c r="L11" s="53" t="s">
        <v>0</v>
      </c>
      <c r="V11" s="53" t="s">
        <v>0</v>
      </c>
    </row>
    <row r="12" spans="2:22" s="36" customFormat="1" ht="4.5" customHeight="1">
      <c r="B12" s="56"/>
      <c r="C12" s="186"/>
      <c r="D12" s="8"/>
      <c r="E12" s="8"/>
      <c r="F12" s="8"/>
      <c r="G12" s="8"/>
      <c r="H12" s="8"/>
      <c r="I12" s="8"/>
      <c r="J12" s="131"/>
      <c r="K12" s="131"/>
      <c r="L12" s="53" t="s">
        <v>0</v>
      </c>
      <c r="V12" s="53" t="s">
        <v>0</v>
      </c>
    </row>
    <row r="13" spans="2:22" s="36" customFormat="1" ht="18.75" customHeight="1">
      <c r="B13" s="56"/>
      <c r="C13" s="186"/>
      <c r="D13" s="8"/>
      <c r="E13" s="8"/>
      <c r="F13" s="8"/>
      <c r="G13" s="8"/>
      <c r="H13" s="8"/>
      <c r="I13" s="8"/>
      <c r="J13" s="131"/>
      <c r="K13" s="131"/>
      <c r="L13" s="53" t="s">
        <v>0</v>
      </c>
      <c r="V13" s="53" t="s">
        <v>0</v>
      </c>
    </row>
    <row r="14" spans="2:22" s="36" customFormat="1" ht="4.5" customHeight="1">
      <c r="B14" s="56"/>
      <c r="C14" s="186"/>
      <c r="D14" s="8"/>
      <c r="E14" s="8"/>
      <c r="F14" s="8"/>
      <c r="G14" s="8"/>
      <c r="H14" s="8"/>
      <c r="I14" s="8"/>
      <c r="J14" s="131"/>
      <c r="K14" s="131"/>
      <c r="L14" s="53" t="s">
        <v>0</v>
      </c>
      <c r="V14" s="53" t="s">
        <v>0</v>
      </c>
    </row>
    <row r="15" spans="2:22" s="36" customFormat="1" ht="18.75" customHeight="1">
      <c r="B15" s="56"/>
      <c r="C15" s="183" t="s">
        <v>214</v>
      </c>
      <c r="D15" s="184"/>
      <c r="E15" s="184"/>
      <c r="F15" s="184"/>
      <c r="G15" s="184"/>
      <c r="H15" s="184"/>
      <c r="I15" s="184"/>
      <c r="J15" s="266"/>
      <c r="K15" s="185"/>
      <c r="L15" s="53" t="s">
        <v>0</v>
      </c>
      <c r="V15" s="53" t="s">
        <v>0</v>
      </c>
    </row>
    <row r="16" spans="2:22" s="36" customFormat="1" ht="4.5" customHeight="1">
      <c r="B16" s="56"/>
      <c r="C16" s="186"/>
      <c r="D16" s="8"/>
      <c r="E16" s="8"/>
      <c r="F16" s="8"/>
      <c r="G16" s="8"/>
      <c r="H16" s="8"/>
      <c r="I16" s="8"/>
      <c r="J16" s="131"/>
      <c r="K16" s="131"/>
      <c r="L16" s="53" t="s">
        <v>0</v>
      </c>
      <c r="V16" s="53" t="s">
        <v>0</v>
      </c>
    </row>
    <row r="17" spans="2:22" s="36" customFormat="1" ht="18.75" customHeight="1">
      <c r="B17" s="56"/>
      <c r="C17" s="186"/>
      <c r="D17" s="8"/>
      <c r="E17" s="8"/>
      <c r="F17" s="8"/>
      <c r="G17" s="8"/>
      <c r="H17" s="8"/>
      <c r="I17" s="8"/>
      <c r="J17" s="131"/>
      <c r="K17" s="131"/>
      <c r="L17" s="53" t="s">
        <v>0</v>
      </c>
      <c r="V17" s="53" t="s">
        <v>0</v>
      </c>
    </row>
    <row r="18" spans="2:22" s="36" customFormat="1" ht="4.5" customHeight="1">
      <c r="B18" s="56"/>
      <c r="C18" s="186"/>
      <c r="D18" s="8"/>
      <c r="E18" s="8"/>
      <c r="F18" s="8"/>
      <c r="G18" s="8"/>
      <c r="H18" s="8"/>
      <c r="I18" s="8"/>
      <c r="J18" s="131"/>
      <c r="K18" s="131"/>
      <c r="L18" s="53" t="s">
        <v>0</v>
      </c>
      <c r="V18" s="53" t="s">
        <v>0</v>
      </c>
    </row>
    <row r="19" spans="2:22" s="36" customFormat="1" ht="15" customHeight="1">
      <c r="B19" s="56"/>
      <c r="C19" s="120" t="s">
        <v>197</v>
      </c>
      <c r="D19" s="4"/>
      <c r="E19" s="4"/>
      <c r="F19" s="4"/>
      <c r="G19" s="4"/>
      <c r="H19" s="4"/>
      <c r="I19" s="4"/>
      <c r="J19" s="265"/>
      <c r="K19" s="130"/>
      <c r="L19" s="53" t="s">
        <v>0</v>
      </c>
      <c r="V19" s="53" t="s">
        <v>0</v>
      </c>
    </row>
    <row r="20" spans="2:22" s="36" customFormat="1" ht="4.5" customHeight="1">
      <c r="B20" s="56"/>
      <c r="C20" s="186"/>
      <c r="D20" s="8"/>
      <c r="E20" s="8"/>
      <c r="F20" s="8"/>
      <c r="G20" s="8"/>
      <c r="H20" s="8"/>
      <c r="I20" s="8"/>
      <c r="J20" s="131"/>
      <c r="K20" s="131"/>
      <c r="L20" s="53" t="s">
        <v>0</v>
      </c>
      <c r="V20" s="53" t="s">
        <v>0</v>
      </c>
    </row>
    <row r="21" spans="2:22" s="36" customFormat="1" ht="30" customHeight="1">
      <c r="B21" s="56"/>
      <c r="C21" s="271" t="s">
        <v>215</v>
      </c>
      <c r="D21" s="272"/>
      <c r="E21" s="273"/>
      <c r="F21" s="3" t="s">
        <v>59</v>
      </c>
      <c r="G21" s="8"/>
      <c r="H21" s="8"/>
      <c r="I21" s="8"/>
      <c r="J21" s="131"/>
      <c r="K21" s="131"/>
      <c r="L21" s="53" t="s">
        <v>0</v>
      </c>
      <c r="V21" s="53" t="s">
        <v>0</v>
      </c>
    </row>
    <row r="22" spans="2:22" s="36" customFormat="1" ht="18.75" customHeight="1">
      <c r="B22" s="56"/>
      <c r="C22" s="201" t="s">
        <v>198</v>
      </c>
      <c r="D22" s="12"/>
      <c r="E22" s="187"/>
      <c r="F22" s="138" t="s">
        <v>9</v>
      </c>
      <c r="G22" s="8"/>
      <c r="H22" s="8"/>
      <c r="I22" s="8"/>
      <c r="J22" s="131"/>
      <c r="K22" s="131"/>
      <c r="L22" s="53" t="s">
        <v>0</v>
      </c>
      <c r="V22" s="53" t="s">
        <v>0</v>
      </c>
    </row>
    <row r="23" spans="2:22" s="36" customFormat="1" ht="30" customHeight="1">
      <c r="B23" s="56"/>
      <c r="C23" s="277" t="s">
        <v>199</v>
      </c>
      <c r="D23" s="278"/>
      <c r="E23" s="279"/>
      <c r="F23" s="205" t="s">
        <v>9</v>
      </c>
      <c r="G23" s="8"/>
      <c r="H23" s="8"/>
      <c r="I23" s="8"/>
      <c r="J23" s="131"/>
      <c r="K23" s="131"/>
      <c r="L23" s="53" t="s">
        <v>0</v>
      </c>
      <c r="V23" s="53" t="s">
        <v>0</v>
      </c>
    </row>
    <row r="24" spans="2:22" s="36" customFormat="1" ht="18.75" customHeight="1">
      <c r="B24" s="56"/>
      <c r="C24" s="277" t="s">
        <v>200</v>
      </c>
      <c r="D24" s="278"/>
      <c r="E24" s="279"/>
      <c r="F24" s="134" t="s">
        <v>9</v>
      </c>
      <c r="G24" s="8"/>
      <c r="H24" s="8"/>
      <c r="I24" s="8"/>
      <c r="J24" s="131"/>
      <c r="K24" s="131"/>
      <c r="L24" s="53" t="s">
        <v>0</v>
      </c>
      <c r="V24" s="53" t="s">
        <v>0</v>
      </c>
    </row>
    <row r="25" spans="2:22" s="36" customFormat="1" ht="18.75" customHeight="1">
      <c r="B25" s="56"/>
      <c r="C25" s="212" t="s">
        <v>216</v>
      </c>
      <c r="D25" s="210"/>
      <c r="E25" s="211"/>
      <c r="F25" s="205" t="s">
        <v>9</v>
      </c>
      <c r="G25" s="8"/>
      <c r="H25" s="8"/>
      <c r="I25" s="8"/>
      <c r="J25" s="131"/>
      <c r="K25" s="131"/>
      <c r="L25" s="53" t="s">
        <v>0</v>
      </c>
      <c r="V25" s="53" t="s">
        <v>0</v>
      </c>
    </row>
    <row r="26" spans="2:22" s="36" customFormat="1" ht="18.75" customHeight="1">
      <c r="B26" s="56"/>
      <c r="C26" s="203" t="s">
        <v>41</v>
      </c>
      <c r="D26" s="188"/>
      <c r="E26" s="189"/>
      <c r="F26" s="137" t="s">
        <v>9</v>
      </c>
      <c r="G26" s="8"/>
      <c r="H26" s="8"/>
      <c r="I26" s="8"/>
      <c r="J26" s="131"/>
      <c r="K26" s="131"/>
      <c r="L26" s="53" t="s">
        <v>0</v>
      </c>
      <c r="V26" s="53" t="s">
        <v>0</v>
      </c>
    </row>
    <row r="27" spans="2:22" s="36" customFormat="1" ht="4.5" customHeight="1">
      <c r="B27" s="56"/>
      <c r="C27" s="186"/>
      <c r="D27" s="8"/>
      <c r="E27" s="8"/>
      <c r="F27" s="8"/>
      <c r="G27" s="8"/>
      <c r="H27" s="8"/>
      <c r="I27" s="8"/>
      <c r="J27" s="131"/>
      <c r="K27" s="131"/>
      <c r="L27" s="53" t="s">
        <v>0</v>
      </c>
      <c r="V27" s="53" t="s">
        <v>0</v>
      </c>
    </row>
    <row r="28" spans="2:22" s="36" customFormat="1" ht="45" customHeight="1">
      <c r="B28" s="56"/>
      <c r="C28" s="271" t="s">
        <v>217</v>
      </c>
      <c r="D28" s="272"/>
      <c r="E28" s="273"/>
      <c r="F28" s="3" t="s">
        <v>59</v>
      </c>
      <c r="G28" s="8"/>
      <c r="H28" s="8"/>
      <c r="I28" s="8"/>
      <c r="J28" s="131"/>
      <c r="K28" s="131"/>
      <c r="L28" s="53" t="s">
        <v>0</v>
      </c>
      <c r="V28" s="53" t="s">
        <v>0</v>
      </c>
    </row>
    <row r="29" spans="2:22" s="36" customFormat="1" ht="18.75" customHeight="1">
      <c r="B29" s="56"/>
      <c r="C29" s="201" t="s">
        <v>201</v>
      </c>
      <c r="D29" s="12"/>
      <c r="E29" s="187"/>
      <c r="F29" s="138" t="s">
        <v>9</v>
      </c>
      <c r="G29" s="8"/>
      <c r="H29" s="8"/>
      <c r="I29" s="8"/>
      <c r="J29" s="131"/>
      <c r="K29" s="131"/>
      <c r="L29" s="53" t="s">
        <v>0</v>
      </c>
      <c r="V29" s="53" t="s">
        <v>0</v>
      </c>
    </row>
    <row r="30" spans="2:22" s="36" customFormat="1" ht="18.75" customHeight="1">
      <c r="B30" s="56"/>
      <c r="C30" s="277" t="s">
        <v>202</v>
      </c>
      <c r="D30" s="278"/>
      <c r="E30" s="279"/>
      <c r="F30" s="134" t="s">
        <v>9</v>
      </c>
      <c r="G30" s="8"/>
      <c r="H30" s="8"/>
      <c r="I30" s="8"/>
      <c r="J30" s="131"/>
      <c r="K30" s="131"/>
      <c r="L30" s="53" t="s">
        <v>0</v>
      </c>
      <c r="V30" s="53" t="s">
        <v>0</v>
      </c>
    </row>
    <row r="31" spans="2:22" s="36" customFormat="1" ht="18.75" customHeight="1">
      <c r="B31" s="56"/>
      <c r="C31" s="280" t="s">
        <v>41</v>
      </c>
      <c r="D31" s="281"/>
      <c r="E31" s="282"/>
      <c r="F31" s="137" t="s">
        <v>9</v>
      </c>
      <c r="G31" s="8"/>
      <c r="H31" s="8"/>
      <c r="I31" s="8"/>
      <c r="J31" s="131"/>
      <c r="K31" s="131"/>
      <c r="L31" s="53" t="s">
        <v>0</v>
      </c>
      <c r="V31" s="53" t="s">
        <v>0</v>
      </c>
    </row>
    <row r="32" spans="2:22" s="36" customFormat="1" ht="4.5" customHeight="1">
      <c r="B32" s="56"/>
      <c r="C32" s="186"/>
      <c r="D32" s="8"/>
      <c r="E32" s="8"/>
      <c r="F32" s="8"/>
      <c r="G32" s="8"/>
      <c r="H32" s="8"/>
      <c r="I32" s="8"/>
      <c r="J32" s="131"/>
      <c r="K32" s="131"/>
      <c r="L32" s="53" t="s">
        <v>0</v>
      </c>
      <c r="V32" s="53" t="s">
        <v>0</v>
      </c>
    </row>
    <row r="33" spans="2:22" s="36" customFormat="1" ht="18.75" customHeight="1">
      <c r="B33" s="56"/>
      <c r="C33" s="186"/>
      <c r="D33" s="8"/>
      <c r="E33" s="8"/>
      <c r="F33" s="8"/>
      <c r="G33" s="8"/>
      <c r="H33" s="8"/>
      <c r="I33" s="8"/>
      <c r="J33" s="131"/>
      <c r="K33" s="131"/>
      <c r="L33" s="53" t="s">
        <v>0</v>
      </c>
      <c r="V33" s="53" t="s">
        <v>0</v>
      </c>
    </row>
    <row r="34" spans="2:22" s="36" customFormat="1" ht="4.5" customHeight="1">
      <c r="B34" s="56"/>
      <c r="C34" s="186"/>
      <c r="D34" s="8"/>
      <c r="E34" s="8"/>
      <c r="F34" s="8"/>
      <c r="G34" s="8"/>
      <c r="H34" s="8"/>
      <c r="I34" s="8"/>
      <c r="J34" s="131"/>
      <c r="K34" s="131"/>
      <c r="L34" s="53" t="s">
        <v>0</v>
      </c>
      <c r="V34" s="53" t="s">
        <v>0</v>
      </c>
    </row>
    <row r="35" spans="2:22" s="36" customFormat="1" ht="60" customHeight="1">
      <c r="B35" s="56"/>
      <c r="C35" s="271" t="s">
        <v>203</v>
      </c>
      <c r="D35" s="272"/>
      <c r="E35" s="273"/>
      <c r="F35" s="146" t="s">
        <v>9</v>
      </c>
      <c r="G35" s="8"/>
      <c r="H35" s="8"/>
      <c r="I35" s="8"/>
      <c r="J35" s="131"/>
      <c r="K35" s="131"/>
      <c r="L35" s="53" t="s">
        <v>0</v>
      </c>
      <c r="V35" s="53" t="s">
        <v>0</v>
      </c>
    </row>
    <row r="36" spans="2:22" s="36" customFormat="1" ht="4.5" customHeight="1">
      <c r="B36" s="56"/>
      <c r="C36" s="186"/>
      <c r="D36" s="8"/>
      <c r="E36" s="8"/>
      <c r="F36" s="8"/>
      <c r="G36" s="8"/>
      <c r="H36" s="8"/>
      <c r="I36" s="8"/>
      <c r="J36" s="131"/>
      <c r="K36" s="131"/>
      <c r="L36" s="53" t="s">
        <v>0</v>
      </c>
      <c r="V36" s="53" t="s">
        <v>0</v>
      </c>
    </row>
    <row r="37" spans="2:22" s="36" customFormat="1" ht="18.75" customHeight="1">
      <c r="B37" s="56"/>
      <c r="C37" s="186"/>
      <c r="D37" s="8"/>
      <c r="E37" s="8"/>
      <c r="F37" s="8"/>
      <c r="G37" s="8"/>
      <c r="H37" s="8"/>
      <c r="I37" s="8"/>
      <c r="J37" s="131"/>
      <c r="K37" s="131"/>
      <c r="L37" s="53" t="s">
        <v>0</v>
      </c>
      <c r="V37" s="53" t="s">
        <v>0</v>
      </c>
    </row>
    <row r="38" spans="2:22" s="36" customFormat="1" ht="4.5" customHeight="1">
      <c r="B38" s="56"/>
      <c r="C38" s="186"/>
      <c r="D38" s="8"/>
      <c r="E38" s="8"/>
      <c r="F38" s="8"/>
      <c r="G38" s="8"/>
      <c r="H38" s="8"/>
      <c r="I38" s="8"/>
      <c r="J38" s="131"/>
      <c r="K38" s="131"/>
      <c r="L38" s="53" t="s">
        <v>0</v>
      </c>
      <c r="V38" s="53" t="s">
        <v>0</v>
      </c>
    </row>
    <row r="39" spans="1:22" s="36" customFormat="1" ht="15" customHeight="1">
      <c r="A39" s="101"/>
      <c r="B39" s="56"/>
      <c r="C39" s="120" t="s">
        <v>204</v>
      </c>
      <c r="D39" s="4"/>
      <c r="E39" s="4"/>
      <c r="F39" s="4"/>
      <c r="G39" s="4"/>
      <c r="H39" s="4"/>
      <c r="I39" s="4"/>
      <c r="J39" s="265"/>
      <c r="K39" s="130"/>
      <c r="L39" s="53" t="s">
        <v>0</v>
      </c>
      <c r="V39" s="53" t="s">
        <v>0</v>
      </c>
    </row>
    <row r="40" spans="1:22" s="36" customFormat="1" ht="4.5" customHeight="1">
      <c r="A40" s="101"/>
      <c r="B40" s="56"/>
      <c r="C40" s="193"/>
      <c r="D40" s="8"/>
      <c r="E40" s="8"/>
      <c r="F40" s="8"/>
      <c r="G40" s="8"/>
      <c r="H40" s="8"/>
      <c r="I40" s="8"/>
      <c r="J40" s="131"/>
      <c r="K40" s="131"/>
      <c r="L40" s="53" t="s">
        <v>0</v>
      </c>
      <c r="V40" s="53" t="s">
        <v>0</v>
      </c>
    </row>
    <row r="41" spans="1:22" s="36" customFormat="1" ht="90">
      <c r="A41" s="101"/>
      <c r="B41" s="56"/>
      <c r="C41" s="162" t="s">
        <v>246</v>
      </c>
      <c r="D41" s="206" t="s">
        <v>241</v>
      </c>
      <c r="E41" s="107"/>
      <c r="F41" s="135"/>
      <c r="G41" s="135"/>
      <c r="L41" s="53" t="s">
        <v>0</v>
      </c>
      <c r="V41" s="53" t="s">
        <v>0</v>
      </c>
    </row>
    <row r="42" spans="1:22" s="36" customFormat="1" ht="15" customHeight="1">
      <c r="A42" s="101"/>
      <c r="B42" s="56"/>
      <c r="C42" s="173" t="s">
        <v>26</v>
      </c>
      <c r="D42" s="96" t="s">
        <v>9</v>
      </c>
      <c r="E42" s="107"/>
      <c r="F42" s="135"/>
      <c r="G42" s="135"/>
      <c r="L42" s="53" t="s">
        <v>0</v>
      </c>
      <c r="V42" s="53" t="s">
        <v>0</v>
      </c>
    </row>
    <row r="43" spans="1:22" s="36" customFormat="1" ht="15" customHeight="1">
      <c r="A43" s="101"/>
      <c r="B43" s="56"/>
      <c r="C43" s="173" t="s">
        <v>161</v>
      </c>
      <c r="D43" s="175" t="s">
        <v>9</v>
      </c>
      <c r="E43" s="107"/>
      <c r="F43" s="135"/>
      <c r="G43" s="135"/>
      <c r="L43" s="53" t="s">
        <v>0</v>
      </c>
      <c r="V43" s="53" t="s">
        <v>0</v>
      </c>
    </row>
    <row r="44" spans="1:22" s="36" customFormat="1" ht="15" customHeight="1">
      <c r="A44" s="101"/>
      <c r="B44" s="56"/>
      <c r="C44" s="173" t="s">
        <v>162</v>
      </c>
      <c r="D44" s="175" t="s">
        <v>9</v>
      </c>
      <c r="E44" s="107"/>
      <c r="F44" s="135"/>
      <c r="G44" s="135"/>
      <c r="L44" s="53" t="s">
        <v>0</v>
      </c>
      <c r="V44" s="53" t="s">
        <v>0</v>
      </c>
    </row>
    <row r="45" spans="1:22" s="36" customFormat="1" ht="15" customHeight="1">
      <c r="A45" s="101"/>
      <c r="B45" s="56"/>
      <c r="C45" s="209" t="s">
        <v>163</v>
      </c>
      <c r="D45" s="175" t="s">
        <v>9</v>
      </c>
      <c r="E45" s="107"/>
      <c r="F45" s="135"/>
      <c r="G45" s="135"/>
      <c r="L45" s="53" t="s">
        <v>0</v>
      </c>
      <c r="V45" s="53" t="s">
        <v>0</v>
      </c>
    </row>
    <row r="46" spans="1:22" s="36" customFormat="1" ht="15" customHeight="1">
      <c r="A46" s="101"/>
      <c r="B46" s="56"/>
      <c r="C46" s="173" t="s">
        <v>57</v>
      </c>
      <c r="D46" s="175" t="s">
        <v>9</v>
      </c>
      <c r="E46" s="107"/>
      <c r="F46" s="135"/>
      <c r="G46" s="135"/>
      <c r="L46" s="53" t="s">
        <v>0</v>
      </c>
      <c r="V46" s="53" t="s">
        <v>0</v>
      </c>
    </row>
    <row r="47" spans="1:22" s="36" customFormat="1" ht="15" customHeight="1">
      <c r="A47" s="101"/>
      <c r="B47" s="56"/>
      <c r="C47" s="173" t="s">
        <v>164</v>
      </c>
      <c r="D47" s="175" t="s">
        <v>9</v>
      </c>
      <c r="E47" s="107"/>
      <c r="F47" s="135"/>
      <c r="G47" s="135"/>
      <c r="L47" s="53" t="s">
        <v>0</v>
      </c>
      <c r="V47" s="53" t="s">
        <v>0</v>
      </c>
    </row>
    <row r="48" spans="1:22" s="36" customFormat="1" ht="15" customHeight="1">
      <c r="A48" s="101"/>
      <c r="B48" s="56"/>
      <c r="C48" s="173" t="s">
        <v>165</v>
      </c>
      <c r="D48" s="175" t="s">
        <v>9</v>
      </c>
      <c r="E48" s="107"/>
      <c r="F48" s="135"/>
      <c r="G48" s="135"/>
      <c r="L48" s="53" t="s">
        <v>0</v>
      </c>
      <c r="V48" s="53" t="s">
        <v>0</v>
      </c>
    </row>
    <row r="49" spans="1:22" s="36" customFormat="1" ht="15" customHeight="1">
      <c r="A49" s="101"/>
      <c r="B49" s="56"/>
      <c r="C49" s="209" t="s">
        <v>56</v>
      </c>
      <c r="D49" s="175" t="s">
        <v>9</v>
      </c>
      <c r="E49" s="107"/>
      <c r="F49" s="135"/>
      <c r="G49" s="135"/>
      <c r="L49" s="53" t="s">
        <v>0</v>
      </c>
      <c r="V49" s="53" t="s">
        <v>0</v>
      </c>
    </row>
    <row r="50" spans="1:22" s="36" customFormat="1" ht="15" customHeight="1">
      <c r="A50" s="101"/>
      <c r="B50" s="56"/>
      <c r="C50" s="209" t="s">
        <v>58</v>
      </c>
      <c r="D50" s="175" t="s">
        <v>9</v>
      </c>
      <c r="E50" s="107"/>
      <c r="F50" s="135"/>
      <c r="G50" s="135"/>
      <c r="L50" s="53" t="s">
        <v>0</v>
      </c>
      <c r="V50" s="53" t="s">
        <v>0</v>
      </c>
    </row>
    <row r="51" spans="1:22" s="36" customFormat="1" ht="15" customHeight="1">
      <c r="A51" s="101"/>
      <c r="B51" s="56"/>
      <c r="C51" s="173" t="s">
        <v>42</v>
      </c>
      <c r="D51" s="175" t="s">
        <v>9</v>
      </c>
      <c r="E51" s="107"/>
      <c r="F51" s="135"/>
      <c r="G51" s="135"/>
      <c r="L51" s="53" t="s">
        <v>0</v>
      </c>
      <c r="V51" s="53" t="s">
        <v>0</v>
      </c>
    </row>
    <row r="52" spans="1:22" s="36" customFormat="1" ht="15" customHeight="1">
      <c r="A52" s="101"/>
      <c r="B52" s="56"/>
      <c r="C52" s="174" t="s">
        <v>29</v>
      </c>
      <c r="D52" s="90" t="s">
        <v>9</v>
      </c>
      <c r="E52" s="107"/>
      <c r="F52" s="135"/>
      <c r="G52" s="135"/>
      <c r="L52" s="53" t="s">
        <v>0</v>
      </c>
      <c r="V52" s="53" t="s">
        <v>0</v>
      </c>
    </row>
    <row r="53" spans="1:22" s="36" customFormat="1" ht="4.5" customHeight="1">
      <c r="A53" s="101"/>
      <c r="B53" s="56"/>
      <c r="C53"/>
      <c r="D53"/>
      <c r="E53" s="107"/>
      <c r="F53" s="135"/>
      <c r="G53" s="135"/>
      <c r="L53" s="53" t="s">
        <v>0</v>
      </c>
      <c r="V53" s="53" t="s">
        <v>0</v>
      </c>
    </row>
    <row r="54" spans="1:22" s="36" customFormat="1" ht="15" customHeight="1">
      <c r="A54" s="101"/>
      <c r="B54" s="56"/>
      <c r="C54" s="271" t="s">
        <v>218</v>
      </c>
      <c r="D54" s="272"/>
      <c r="E54" s="273"/>
      <c r="F54" s="146" t="s">
        <v>9</v>
      </c>
      <c r="G54" s="135"/>
      <c r="L54" s="53" t="s">
        <v>0</v>
      </c>
      <c r="V54" s="53" t="s">
        <v>0</v>
      </c>
    </row>
    <row r="55" spans="1:22" s="36" customFormat="1" ht="4.5" customHeight="1">
      <c r="A55" s="101"/>
      <c r="B55" s="56"/>
      <c r="C55" s="129"/>
      <c r="D55" s="129"/>
      <c r="E55" s="56"/>
      <c r="F55" s="56"/>
      <c r="G55" s="135"/>
      <c r="L55" s="53" t="s">
        <v>0</v>
      </c>
      <c r="V55" s="53" t="s">
        <v>0</v>
      </c>
    </row>
    <row r="56" spans="1:22" s="36" customFormat="1" ht="15" customHeight="1">
      <c r="A56" s="101"/>
      <c r="B56" s="56"/>
      <c r="C56" s="274" t="s">
        <v>219</v>
      </c>
      <c r="D56" s="275"/>
      <c r="E56" s="276"/>
      <c r="F56" s="213" t="s">
        <v>9</v>
      </c>
      <c r="G56" s="135"/>
      <c r="L56" s="53" t="s">
        <v>0</v>
      </c>
      <c r="V56" s="53" t="s">
        <v>0</v>
      </c>
    </row>
    <row r="57" spans="1:22" s="36" customFormat="1" ht="4.5" customHeight="1">
      <c r="A57" s="101"/>
      <c r="B57" s="56"/>
      <c r="C57" s="147"/>
      <c r="D57" s="191"/>
      <c r="E57" s="107"/>
      <c r="F57" s="135"/>
      <c r="G57" s="135"/>
      <c r="L57" s="53" t="s">
        <v>0</v>
      </c>
      <c r="V57" s="53" t="s">
        <v>0</v>
      </c>
    </row>
    <row r="58" spans="1:22" s="36" customFormat="1" ht="75" customHeight="1">
      <c r="A58" s="101"/>
      <c r="B58" s="56"/>
      <c r="C58" s="271" t="s">
        <v>242</v>
      </c>
      <c r="D58" s="272"/>
      <c r="E58" s="273"/>
      <c r="F58" s="146" t="s">
        <v>9</v>
      </c>
      <c r="G58" s="135"/>
      <c r="L58" s="53" t="s">
        <v>0</v>
      </c>
      <c r="V58" s="53" t="s">
        <v>0</v>
      </c>
    </row>
    <row r="59" spans="1:22" s="36" customFormat="1" ht="4.5" customHeight="1">
      <c r="A59" s="101"/>
      <c r="B59" s="56"/>
      <c r="C59" s="147"/>
      <c r="D59" s="191"/>
      <c r="E59" s="107"/>
      <c r="F59" s="135"/>
      <c r="G59" s="135"/>
      <c r="L59" s="53" t="s">
        <v>0</v>
      </c>
      <c r="V59" s="53" t="s">
        <v>0</v>
      </c>
    </row>
    <row r="60" spans="1:22" s="36" customFormat="1" ht="90" customHeight="1">
      <c r="A60" s="101"/>
      <c r="B60" s="56"/>
      <c r="C60" s="162" t="s">
        <v>262</v>
      </c>
      <c r="D60" s="3" t="s">
        <v>184</v>
      </c>
      <c r="E60" s="10" t="s">
        <v>189</v>
      </c>
      <c r="F60" s="10" t="s">
        <v>185</v>
      </c>
      <c r="G60" s="135"/>
      <c r="L60" s="53" t="s">
        <v>0</v>
      </c>
      <c r="V60" s="53" t="s">
        <v>0</v>
      </c>
    </row>
    <row r="61" spans="1:22" s="36" customFormat="1" ht="15" customHeight="1">
      <c r="A61" s="101"/>
      <c r="B61" s="56"/>
      <c r="C61" s="161" t="s">
        <v>26</v>
      </c>
      <c r="D61" s="259" t="s">
        <v>263</v>
      </c>
      <c r="E61" s="259" t="s">
        <v>263</v>
      </c>
      <c r="F61" s="259" t="s">
        <v>263</v>
      </c>
      <c r="G61" s="135"/>
      <c r="L61" s="53" t="s">
        <v>0</v>
      </c>
      <c r="V61" s="53" t="s">
        <v>0</v>
      </c>
    </row>
    <row r="62" spans="1:22" s="36" customFormat="1" ht="15" customHeight="1">
      <c r="A62" s="101"/>
      <c r="B62" s="56"/>
      <c r="C62" s="161" t="s">
        <v>161</v>
      </c>
      <c r="D62" s="259" t="s">
        <v>263</v>
      </c>
      <c r="E62" s="259" t="s">
        <v>263</v>
      </c>
      <c r="F62" s="259" t="s">
        <v>263</v>
      </c>
      <c r="G62" s="135"/>
      <c r="L62" s="53" t="s">
        <v>0</v>
      </c>
      <c r="V62" s="53" t="s">
        <v>0</v>
      </c>
    </row>
    <row r="63" spans="1:22" s="36" customFormat="1" ht="15" customHeight="1">
      <c r="A63" s="101"/>
      <c r="B63" s="56"/>
      <c r="C63" s="161" t="s">
        <v>162</v>
      </c>
      <c r="D63" s="259" t="s">
        <v>263</v>
      </c>
      <c r="E63" s="259" t="s">
        <v>263</v>
      </c>
      <c r="F63" s="259" t="s">
        <v>263</v>
      </c>
      <c r="G63" s="135"/>
      <c r="L63" s="53" t="s">
        <v>0</v>
      </c>
      <c r="V63" s="53" t="s">
        <v>0</v>
      </c>
    </row>
    <row r="64" spans="1:22" s="36" customFormat="1" ht="15" customHeight="1">
      <c r="A64" s="101"/>
      <c r="B64" s="56"/>
      <c r="C64" s="163" t="s">
        <v>163</v>
      </c>
      <c r="D64" s="259" t="s">
        <v>263</v>
      </c>
      <c r="E64" s="259" t="s">
        <v>263</v>
      </c>
      <c r="F64" s="259" t="s">
        <v>263</v>
      </c>
      <c r="G64" s="135"/>
      <c r="L64" s="53" t="s">
        <v>0</v>
      </c>
      <c r="V64" s="53" t="s">
        <v>0</v>
      </c>
    </row>
    <row r="65" spans="1:22" s="36" customFormat="1" ht="15" customHeight="1">
      <c r="A65" s="101"/>
      <c r="B65" s="56"/>
      <c r="C65" s="161" t="s">
        <v>57</v>
      </c>
      <c r="D65" s="259" t="s">
        <v>263</v>
      </c>
      <c r="E65" s="259" t="s">
        <v>263</v>
      </c>
      <c r="F65" s="259" t="s">
        <v>263</v>
      </c>
      <c r="G65" s="135"/>
      <c r="L65" s="53" t="s">
        <v>0</v>
      </c>
      <c r="V65" s="53" t="s">
        <v>0</v>
      </c>
    </row>
    <row r="66" spans="1:22" s="36" customFormat="1" ht="15" customHeight="1">
      <c r="A66" s="101"/>
      <c r="B66" s="56"/>
      <c r="C66" s="161" t="s">
        <v>164</v>
      </c>
      <c r="D66" s="259" t="s">
        <v>263</v>
      </c>
      <c r="E66" s="259" t="s">
        <v>263</v>
      </c>
      <c r="F66" s="259" t="s">
        <v>263</v>
      </c>
      <c r="G66" s="135"/>
      <c r="L66" s="53" t="s">
        <v>0</v>
      </c>
      <c r="V66" s="53" t="s">
        <v>0</v>
      </c>
    </row>
    <row r="67" spans="1:22" s="36" customFormat="1" ht="15" customHeight="1">
      <c r="A67" s="101"/>
      <c r="B67" s="56"/>
      <c r="C67" s="161" t="s">
        <v>165</v>
      </c>
      <c r="D67" s="259" t="s">
        <v>263</v>
      </c>
      <c r="E67" s="259" t="s">
        <v>263</v>
      </c>
      <c r="F67" s="259" t="s">
        <v>263</v>
      </c>
      <c r="G67" s="135"/>
      <c r="L67" s="53" t="s">
        <v>0</v>
      </c>
      <c r="V67" s="53" t="s">
        <v>0</v>
      </c>
    </row>
    <row r="68" spans="1:22" s="36" customFormat="1" ht="15" customHeight="1">
      <c r="A68" s="101"/>
      <c r="B68" s="56"/>
      <c r="C68" s="163" t="s">
        <v>56</v>
      </c>
      <c r="D68" s="259" t="s">
        <v>263</v>
      </c>
      <c r="E68" s="259" t="s">
        <v>263</v>
      </c>
      <c r="F68" s="259" t="s">
        <v>263</v>
      </c>
      <c r="G68" s="135"/>
      <c r="L68" s="53" t="s">
        <v>0</v>
      </c>
      <c r="V68" s="53" t="s">
        <v>0</v>
      </c>
    </row>
    <row r="69" spans="1:22" s="36" customFormat="1" ht="15" customHeight="1">
      <c r="A69" s="101"/>
      <c r="B69" s="56"/>
      <c r="C69" s="163" t="s">
        <v>58</v>
      </c>
      <c r="D69" s="259" t="s">
        <v>263</v>
      </c>
      <c r="E69" s="259" t="s">
        <v>263</v>
      </c>
      <c r="F69" s="259" t="s">
        <v>263</v>
      </c>
      <c r="G69" s="135"/>
      <c r="L69" s="53" t="s">
        <v>0</v>
      </c>
      <c r="V69" s="53" t="s">
        <v>0</v>
      </c>
    </row>
    <row r="70" spans="1:22" s="36" customFormat="1" ht="15" customHeight="1">
      <c r="A70" s="101"/>
      <c r="B70" s="56"/>
      <c r="C70" s="161" t="s">
        <v>42</v>
      </c>
      <c r="D70" s="259" t="s">
        <v>263</v>
      </c>
      <c r="E70" s="259" t="s">
        <v>263</v>
      </c>
      <c r="F70" s="259" t="s">
        <v>263</v>
      </c>
      <c r="G70" s="135"/>
      <c r="L70" s="53" t="s">
        <v>0</v>
      </c>
      <c r="V70" s="53" t="s">
        <v>0</v>
      </c>
    </row>
    <row r="71" spans="1:22" s="36" customFormat="1" ht="15" customHeight="1">
      <c r="A71" s="101"/>
      <c r="B71" s="56"/>
      <c r="C71" s="164" t="s">
        <v>29</v>
      </c>
      <c r="D71" s="259" t="s">
        <v>263</v>
      </c>
      <c r="E71" s="259" t="s">
        <v>263</v>
      </c>
      <c r="F71" s="259" t="s">
        <v>263</v>
      </c>
      <c r="G71" s="135"/>
      <c r="L71" s="53" t="s">
        <v>0</v>
      </c>
      <c r="V71" s="53" t="s">
        <v>0</v>
      </c>
    </row>
    <row r="72" spans="1:22" s="36" customFormat="1" ht="15" customHeight="1">
      <c r="A72" s="101"/>
      <c r="B72" s="56"/>
      <c r="C72" s="165" t="s">
        <v>247</v>
      </c>
      <c r="D72" s="166">
        <f>SUM(D61:D71)</f>
        <v>0</v>
      </c>
      <c r="E72" s="166">
        <f>SUM(E61:E71)</f>
        <v>0</v>
      </c>
      <c r="F72" s="166">
        <f>SUM(F61:F71)</f>
        <v>0</v>
      </c>
      <c r="G72" s="135"/>
      <c r="L72" s="53" t="s">
        <v>0</v>
      </c>
      <c r="V72" s="53" t="s">
        <v>0</v>
      </c>
    </row>
    <row r="73" spans="1:22" s="36" customFormat="1" ht="4.5" customHeight="1">
      <c r="A73" s="101"/>
      <c r="B73" s="56"/>
      <c r="C73" s="107"/>
      <c r="D73" s="135"/>
      <c r="E73" s="107"/>
      <c r="F73" s="135"/>
      <c r="G73" s="135"/>
      <c r="L73" s="53" t="s">
        <v>0</v>
      </c>
      <c r="V73" s="53" t="s">
        <v>0</v>
      </c>
    </row>
    <row r="74" spans="1:22" s="36" customFormat="1" ht="15" customHeight="1">
      <c r="A74" s="101"/>
      <c r="B74" s="56"/>
      <c r="C74" s="107"/>
      <c r="D74" s="135"/>
      <c r="E74" s="107"/>
      <c r="F74" s="135"/>
      <c r="G74" s="135"/>
      <c r="L74" s="53" t="s">
        <v>0</v>
      </c>
      <c r="V74" s="53" t="s">
        <v>0</v>
      </c>
    </row>
    <row r="75" spans="1:22" s="36" customFormat="1" ht="4.5" customHeight="1">
      <c r="A75" s="101"/>
      <c r="B75" s="56"/>
      <c r="C75" s="107"/>
      <c r="D75" s="135"/>
      <c r="E75" s="107"/>
      <c r="F75" s="135"/>
      <c r="G75" s="135"/>
      <c r="L75" s="53" t="s">
        <v>0</v>
      </c>
      <c r="V75" s="53" t="s">
        <v>0</v>
      </c>
    </row>
    <row r="76" spans="1:22" s="36" customFormat="1" ht="15" customHeight="1">
      <c r="A76" s="101"/>
      <c r="B76" s="56"/>
      <c r="C76" s="120" t="s">
        <v>205</v>
      </c>
      <c r="D76" s="4"/>
      <c r="E76" s="4"/>
      <c r="F76" s="4"/>
      <c r="G76" s="4"/>
      <c r="H76" s="4"/>
      <c r="I76" s="4"/>
      <c r="J76" s="265"/>
      <c r="K76" s="130"/>
      <c r="L76" s="53" t="s">
        <v>0</v>
      </c>
      <c r="V76" s="53" t="s">
        <v>0</v>
      </c>
    </row>
    <row r="77" spans="1:22" s="36" customFormat="1" ht="4.5" customHeight="1">
      <c r="A77" s="101"/>
      <c r="B77" s="56"/>
      <c r="C77" s="8"/>
      <c r="D77" s="8"/>
      <c r="E77" s="8"/>
      <c r="F77" s="131"/>
      <c r="G77" s="131"/>
      <c r="L77" s="53" t="s">
        <v>0</v>
      </c>
      <c r="V77" s="53" t="s">
        <v>0</v>
      </c>
    </row>
    <row r="78" spans="1:22" s="36" customFormat="1" ht="60" customHeight="1">
      <c r="A78" s="101"/>
      <c r="B78" s="56"/>
      <c r="C78" s="271" t="s">
        <v>224</v>
      </c>
      <c r="D78" s="272"/>
      <c r="E78" s="273"/>
      <c r="F78" s="146" t="s">
        <v>9</v>
      </c>
      <c r="G78" s="131"/>
      <c r="L78" s="53" t="s">
        <v>0</v>
      </c>
      <c r="V78" s="53" t="s">
        <v>0</v>
      </c>
    </row>
    <row r="79" spans="1:22" s="36" customFormat="1" ht="4.5" customHeight="1">
      <c r="A79" s="101"/>
      <c r="B79" s="56"/>
      <c r="C79" s="8"/>
      <c r="D79" s="8"/>
      <c r="E79" s="8"/>
      <c r="F79" s="131"/>
      <c r="G79" s="131"/>
      <c r="L79" s="53" t="s">
        <v>0</v>
      </c>
      <c r="V79" s="53" t="s">
        <v>0</v>
      </c>
    </row>
    <row r="80" spans="1:22" s="36" customFormat="1" ht="90">
      <c r="A80" s="101"/>
      <c r="B80" s="56"/>
      <c r="C80" s="162" t="s">
        <v>248</v>
      </c>
      <c r="D80" s="206" t="s">
        <v>241</v>
      </c>
      <c r="E80" s="107"/>
      <c r="F80" s="135"/>
      <c r="G80" s="135"/>
      <c r="L80" s="53" t="s">
        <v>0</v>
      </c>
      <c r="V80" s="53" t="s">
        <v>0</v>
      </c>
    </row>
    <row r="81" spans="1:22" s="36" customFormat="1" ht="15" customHeight="1">
      <c r="A81" s="101"/>
      <c r="B81" s="56"/>
      <c r="C81" s="173" t="s">
        <v>26</v>
      </c>
      <c r="D81" s="96" t="s">
        <v>9</v>
      </c>
      <c r="E81" s="107"/>
      <c r="F81" s="135"/>
      <c r="G81" s="135"/>
      <c r="L81" s="53" t="s">
        <v>0</v>
      </c>
      <c r="V81" s="53" t="s">
        <v>0</v>
      </c>
    </row>
    <row r="82" spans="1:22" s="36" customFormat="1" ht="15" customHeight="1">
      <c r="A82" s="101"/>
      <c r="B82" s="56"/>
      <c r="C82" s="173" t="s">
        <v>161</v>
      </c>
      <c r="D82" s="175" t="s">
        <v>9</v>
      </c>
      <c r="E82" s="107"/>
      <c r="F82" s="135"/>
      <c r="G82" s="135"/>
      <c r="L82" s="53" t="s">
        <v>0</v>
      </c>
      <c r="V82" s="53" t="s">
        <v>0</v>
      </c>
    </row>
    <row r="83" spans="1:22" s="36" customFormat="1" ht="15" customHeight="1">
      <c r="A83" s="101"/>
      <c r="B83" s="56"/>
      <c r="C83" s="173" t="s">
        <v>162</v>
      </c>
      <c r="D83" s="175" t="s">
        <v>9</v>
      </c>
      <c r="E83" s="107"/>
      <c r="F83" s="135"/>
      <c r="G83" s="135"/>
      <c r="L83" s="53" t="s">
        <v>0</v>
      </c>
      <c r="V83" s="53" t="s">
        <v>0</v>
      </c>
    </row>
    <row r="84" spans="1:22" s="36" customFormat="1" ht="15" customHeight="1">
      <c r="A84" s="101"/>
      <c r="B84" s="56"/>
      <c r="C84" s="209" t="s">
        <v>163</v>
      </c>
      <c r="D84" s="175" t="s">
        <v>9</v>
      </c>
      <c r="E84" s="107"/>
      <c r="F84" s="135"/>
      <c r="G84" s="135"/>
      <c r="L84" s="53" t="s">
        <v>0</v>
      </c>
      <c r="V84" s="53" t="s">
        <v>0</v>
      </c>
    </row>
    <row r="85" spans="1:22" s="36" customFormat="1" ht="15" customHeight="1">
      <c r="A85" s="101"/>
      <c r="B85" s="56"/>
      <c r="C85" s="173" t="s">
        <v>57</v>
      </c>
      <c r="D85" s="175" t="s">
        <v>9</v>
      </c>
      <c r="E85" s="107"/>
      <c r="F85" s="135"/>
      <c r="G85" s="135"/>
      <c r="L85" s="53" t="s">
        <v>0</v>
      </c>
      <c r="V85" s="53" t="s">
        <v>0</v>
      </c>
    </row>
    <row r="86" spans="1:22" s="36" customFormat="1" ht="15" customHeight="1">
      <c r="A86" s="101"/>
      <c r="B86" s="56"/>
      <c r="C86" s="173" t="s">
        <v>164</v>
      </c>
      <c r="D86" s="175" t="s">
        <v>9</v>
      </c>
      <c r="E86" s="107"/>
      <c r="F86" s="135"/>
      <c r="G86" s="135"/>
      <c r="L86" s="53" t="s">
        <v>0</v>
      </c>
      <c r="V86" s="53" t="s">
        <v>0</v>
      </c>
    </row>
    <row r="87" spans="1:22" s="36" customFormat="1" ht="15" customHeight="1">
      <c r="A87" s="101"/>
      <c r="B87" s="56"/>
      <c r="C87" s="173" t="s">
        <v>165</v>
      </c>
      <c r="D87" s="175" t="s">
        <v>9</v>
      </c>
      <c r="E87" s="107"/>
      <c r="F87" s="135"/>
      <c r="G87" s="135"/>
      <c r="L87" s="53" t="s">
        <v>0</v>
      </c>
      <c r="V87" s="53" t="s">
        <v>0</v>
      </c>
    </row>
    <row r="88" spans="1:22" s="36" customFormat="1" ht="15" customHeight="1">
      <c r="A88" s="101"/>
      <c r="B88" s="56"/>
      <c r="C88" s="209" t="s">
        <v>56</v>
      </c>
      <c r="D88" s="175" t="s">
        <v>9</v>
      </c>
      <c r="E88" s="107"/>
      <c r="F88" s="135"/>
      <c r="G88" s="135"/>
      <c r="L88" s="53" t="s">
        <v>0</v>
      </c>
      <c r="V88" s="53" t="s">
        <v>0</v>
      </c>
    </row>
    <row r="89" spans="1:22" s="36" customFormat="1" ht="15" customHeight="1">
      <c r="A89" s="101"/>
      <c r="B89" s="56"/>
      <c r="C89" s="209" t="s">
        <v>58</v>
      </c>
      <c r="D89" s="175" t="s">
        <v>9</v>
      </c>
      <c r="E89" s="107"/>
      <c r="F89" s="135"/>
      <c r="G89" s="135"/>
      <c r="L89" s="53" t="s">
        <v>0</v>
      </c>
      <c r="V89" s="53" t="s">
        <v>0</v>
      </c>
    </row>
    <row r="90" spans="1:22" s="36" customFormat="1" ht="15" customHeight="1">
      <c r="A90" s="101"/>
      <c r="B90" s="56"/>
      <c r="C90" s="173" t="s">
        <v>42</v>
      </c>
      <c r="D90" s="175" t="s">
        <v>9</v>
      </c>
      <c r="E90" s="107"/>
      <c r="F90" s="135"/>
      <c r="G90" s="135"/>
      <c r="L90" s="53" t="s">
        <v>0</v>
      </c>
      <c r="V90" s="53" t="s">
        <v>0</v>
      </c>
    </row>
    <row r="91" spans="1:22" s="36" customFormat="1" ht="15" customHeight="1">
      <c r="A91" s="101"/>
      <c r="B91" s="56"/>
      <c r="C91" s="174" t="s">
        <v>29</v>
      </c>
      <c r="D91" s="90" t="s">
        <v>9</v>
      </c>
      <c r="E91" s="107"/>
      <c r="F91" s="135"/>
      <c r="G91" s="135"/>
      <c r="L91" s="53" t="s">
        <v>0</v>
      </c>
      <c r="V91" s="53" t="s">
        <v>0</v>
      </c>
    </row>
    <row r="92" spans="1:22" s="36" customFormat="1" ht="4.5" customHeight="1">
      <c r="A92" s="101"/>
      <c r="B92" s="56"/>
      <c r="C92" s="107"/>
      <c r="D92" s="135"/>
      <c r="E92" s="107"/>
      <c r="F92" s="135"/>
      <c r="G92" s="135"/>
      <c r="L92" s="53" t="s">
        <v>0</v>
      </c>
      <c r="V92" s="53" t="s">
        <v>0</v>
      </c>
    </row>
    <row r="93" spans="1:22" s="36" customFormat="1" ht="45" customHeight="1">
      <c r="A93" s="101"/>
      <c r="B93" s="56"/>
      <c r="C93" s="271" t="s">
        <v>225</v>
      </c>
      <c r="D93" s="272"/>
      <c r="E93" s="273"/>
      <c r="F93" s="146" t="s">
        <v>9</v>
      </c>
      <c r="G93" s="135"/>
      <c r="L93" s="53" t="s">
        <v>0</v>
      </c>
      <c r="V93" s="53" t="s">
        <v>0</v>
      </c>
    </row>
    <row r="94" spans="1:22" s="36" customFormat="1" ht="4.5" customHeight="1">
      <c r="A94" s="101"/>
      <c r="B94" s="56"/>
      <c r="C94" s="107"/>
      <c r="D94" s="135"/>
      <c r="E94" s="107"/>
      <c r="F94" s="135"/>
      <c r="G94" s="135"/>
      <c r="L94" s="53" t="s">
        <v>0</v>
      </c>
      <c r="V94" s="53" t="s">
        <v>0</v>
      </c>
    </row>
    <row r="95" spans="1:22" s="36" customFormat="1" ht="60" customHeight="1">
      <c r="A95" s="101"/>
      <c r="B95" s="56"/>
      <c r="C95" s="271" t="s">
        <v>226</v>
      </c>
      <c r="D95" s="272"/>
      <c r="E95" s="273"/>
      <c r="F95" s="146" t="s">
        <v>9</v>
      </c>
      <c r="G95" s="135"/>
      <c r="L95" s="53" t="s">
        <v>0</v>
      </c>
      <c r="V95" s="53" t="s">
        <v>0</v>
      </c>
    </row>
    <row r="96" spans="1:22" s="36" customFormat="1" ht="4.5" customHeight="1">
      <c r="A96" s="101"/>
      <c r="B96" s="56"/>
      <c r="C96" s="107"/>
      <c r="D96" s="135"/>
      <c r="E96" s="107"/>
      <c r="F96" s="135"/>
      <c r="G96" s="135"/>
      <c r="L96" s="53" t="s">
        <v>0</v>
      </c>
      <c r="V96" s="53" t="s">
        <v>0</v>
      </c>
    </row>
    <row r="97" spans="1:22" s="36" customFormat="1" ht="15" customHeight="1">
      <c r="A97" s="101"/>
      <c r="B97" s="56"/>
      <c r="C97" s="107"/>
      <c r="D97" s="135"/>
      <c r="E97" s="107"/>
      <c r="F97" s="135"/>
      <c r="G97" s="135"/>
      <c r="L97" s="53" t="s">
        <v>0</v>
      </c>
      <c r="V97" s="53" t="s">
        <v>0</v>
      </c>
    </row>
    <row r="98" spans="1:22" s="36" customFormat="1" ht="4.5" customHeight="1">
      <c r="A98" s="101"/>
      <c r="B98" s="56"/>
      <c r="C98" s="107"/>
      <c r="D98" s="135"/>
      <c r="E98" s="107"/>
      <c r="F98" s="135"/>
      <c r="G98" s="135"/>
      <c r="L98" s="53" t="s">
        <v>0</v>
      </c>
      <c r="V98" s="53" t="s">
        <v>0</v>
      </c>
    </row>
    <row r="99" spans="1:22" s="36" customFormat="1" ht="15" customHeight="1">
      <c r="A99" s="101"/>
      <c r="B99" s="56"/>
      <c r="C99" s="120" t="s">
        <v>227</v>
      </c>
      <c r="D99" s="4"/>
      <c r="E99" s="4"/>
      <c r="F99" s="4"/>
      <c r="G99" s="4"/>
      <c r="H99" s="4"/>
      <c r="I99" s="4"/>
      <c r="J99" s="265"/>
      <c r="K99" s="130"/>
      <c r="L99" s="53" t="s">
        <v>0</v>
      </c>
      <c r="V99" s="53" t="s">
        <v>0</v>
      </c>
    </row>
    <row r="100" spans="1:22" s="36" customFormat="1" ht="4.5" customHeight="1">
      <c r="A100" s="101"/>
      <c r="B100" s="56"/>
      <c r="C100" s="107"/>
      <c r="D100" s="135"/>
      <c r="E100" s="107"/>
      <c r="F100" s="135"/>
      <c r="G100" s="135"/>
      <c r="L100" s="53" t="s">
        <v>0</v>
      </c>
      <c r="V100" s="53" t="s">
        <v>0</v>
      </c>
    </row>
    <row r="101" spans="1:22" s="36" customFormat="1" ht="44.25" customHeight="1">
      <c r="A101" s="101"/>
      <c r="B101" s="56"/>
      <c r="C101" s="271" t="s">
        <v>228</v>
      </c>
      <c r="D101" s="272"/>
      <c r="E101" s="273"/>
      <c r="F101" s="146" t="s">
        <v>9</v>
      </c>
      <c r="G101" s="135"/>
      <c r="L101" s="53" t="s">
        <v>0</v>
      </c>
      <c r="V101" s="53" t="s">
        <v>0</v>
      </c>
    </row>
    <row r="102" spans="1:22" s="36" customFormat="1" ht="4.5" customHeight="1">
      <c r="A102" s="101"/>
      <c r="B102" s="56"/>
      <c r="C102" s="107"/>
      <c r="D102" s="135"/>
      <c r="E102" s="107"/>
      <c r="F102" s="135"/>
      <c r="G102" s="135"/>
      <c r="L102" s="53" t="s">
        <v>0</v>
      </c>
      <c r="V102" s="53" t="s">
        <v>0</v>
      </c>
    </row>
    <row r="103" spans="1:22" s="36" customFormat="1" ht="30" customHeight="1">
      <c r="A103" s="101"/>
      <c r="B103" s="56"/>
      <c r="C103" s="271" t="s">
        <v>229</v>
      </c>
      <c r="D103" s="272"/>
      <c r="E103" s="273"/>
      <c r="F103" s="146" t="s">
        <v>9</v>
      </c>
      <c r="G103" s="135"/>
      <c r="L103" s="53" t="s">
        <v>0</v>
      </c>
      <c r="V103" s="53" t="s">
        <v>0</v>
      </c>
    </row>
    <row r="104" spans="1:22" s="36" customFormat="1" ht="3.75" customHeight="1">
      <c r="A104" s="101"/>
      <c r="B104" s="56"/>
      <c r="C104" s="107"/>
      <c r="D104" s="135"/>
      <c r="E104" s="107"/>
      <c r="F104" s="135"/>
      <c r="G104" s="135"/>
      <c r="L104" s="53" t="s">
        <v>0</v>
      </c>
      <c r="V104" s="53" t="s">
        <v>0</v>
      </c>
    </row>
    <row r="105" spans="1:22" s="36" customFormat="1" ht="30" customHeight="1">
      <c r="A105" s="101"/>
      <c r="B105" s="56"/>
      <c r="C105" s="271" t="s">
        <v>230</v>
      </c>
      <c r="D105" s="272"/>
      <c r="E105" s="273"/>
      <c r="F105" s="146" t="s">
        <v>9</v>
      </c>
      <c r="G105" s="135"/>
      <c r="L105" s="53" t="s">
        <v>0</v>
      </c>
      <c r="V105" s="53" t="s">
        <v>0</v>
      </c>
    </row>
    <row r="106" spans="1:22" s="36" customFormat="1" ht="4.5" customHeight="1">
      <c r="A106" s="101"/>
      <c r="B106" s="56"/>
      <c r="C106" s="107"/>
      <c r="D106" s="135"/>
      <c r="E106" s="107"/>
      <c r="F106" s="135"/>
      <c r="G106" s="135"/>
      <c r="L106" s="53" t="s">
        <v>0</v>
      </c>
      <c r="V106" s="53" t="s">
        <v>0</v>
      </c>
    </row>
    <row r="107" spans="1:22" s="36" customFormat="1" ht="30">
      <c r="A107" s="101"/>
      <c r="B107" s="56"/>
      <c r="C107" s="162" t="str">
        <f>"24. Please fill in the amounts for your IORP's past asset allocation in the template below (in "&amp;Participant!D14&amp;" of "&amp;Participant!D13&amp;"):"</f>
        <v>24. Please fill in the amounts for your IORP's past asset allocation in the template below (in - of -):</v>
      </c>
      <c r="D107" s="3">
        <v>2007</v>
      </c>
      <c r="E107" s="224" t="s">
        <v>243</v>
      </c>
      <c r="F107" s="3">
        <v>2008</v>
      </c>
      <c r="G107" s="3" t="s">
        <v>243</v>
      </c>
      <c r="H107" s="3">
        <v>2012</v>
      </c>
      <c r="I107" s="3" t="s">
        <v>243</v>
      </c>
      <c r="J107" s="3">
        <v>2016</v>
      </c>
      <c r="K107" s="3" t="s">
        <v>243</v>
      </c>
      <c r="L107" s="53" t="s">
        <v>0</v>
      </c>
      <c r="V107" s="53" t="s">
        <v>0</v>
      </c>
    </row>
    <row r="108" spans="1:22" s="36" customFormat="1" ht="15" customHeight="1">
      <c r="A108" s="101"/>
      <c r="B108" s="56"/>
      <c r="C108" s="173" t="s">
        <v>26</v>
      </c>
      <c r="D108" s="263" t="s">
        <v>9</v>
      </c>
      <c r="E108" s="219">
        <f aca="true" t="shared" si="0" ref="E108:G121">IF(SUM(D$122)&lt;&gt;0,SUM(D108)/SUM(D$122),0)</f>
        <v>0</v>
      </c>
      <c r="F108" s="261" t="s">
        <v>9</v>
      </c>
      <c r="G108" s="219">
        <f t="shared" si="0"/>
        <v>0</v>
      </c>
      <c r="H108" s="258" t="s">
        <v>9</v>
      </c>
      <c r="I108" s="219">
        <f aca="true" t="shared" si="1" ref="I108:I122">IF(SUM(H$122)&lt;&gt;0,SUM(H108)/SUM(H$122),0)</f>
        <v>0</v>
      </c>
      <c r="J108" s="92">
        <f>SUM('Baseline_&amp;_Adverse_Scenario'!D12)</f>
        <v>0</v>
      </c>
      <c r="K108" s="219">
        <f aca="true" t="shared" si="2" ref="K108:K122">IF(SUM(J$122)&lt;&gt;0,SUM(J108)/SUM(J$122),0)</f>
        <v>0</v>
      </c>
      <c r="L108" s="53" t="s">
        <v>0</v>
      </c>
      <c r="V108" s="53" t="s">
        <v>0</v>
      </c>
    </row>
    <row r="109" spans="1:22" s="36" customFormat="1" ht="15" customHeight="1">
      <c r="A109" s="101"/>
      <c r="B109" s="56"/>
      <c r="C109" s="173" t="s">
        <v>27</v>
      </c>
      <c r="D109" s="222">
        <f>SUM(D110,D111)</f>
        <v>0</v>
      </c>
      <c r="E109" s="220">
        <f t="shared" si="0"/>
        <v>0</v>
      </c>
      <c r="F109" s="223">
        <f>SUM(F110,F111)</f>
        <v>0</v>
      </c>
      <c r="G109" s="220">
        <f t="shared" si="0"/>
        <v>0</v>
      </c>
      <c r="H109" s="92">
        <f>SUM(H110,H111)</f>
        <v>0</v>
      </c>
      <c r="I109" s="220">
        <f t="shared" si="1"/>
        <v>0</v>
      </c>
      <c r="J109" s="92">
        <f>SUM(J110,J111)</f>
        <v>0</v>
      </c>
      <c r="K109" s="220">
        <f t="shared" si="2"/>
        <v>0</v>
      </c>
      <c r="L109" s="53" t="s">
        <v>0</v>
      </c>
      <c r="V109" s="53" t="s">
        <v>0</v>
      </c>
    </row>
    <row r="110" spans="1:22" s="36" customFormat="1" ht="15" customHeight="1">
      <c r="A110" s="101"/>
      <c r="B110" s="56"/>
      <c r="C110" s="168" t="s">
        <v>161</v>
      </c>
      <c r="D110" s="263" t="s">
        <v>9</v>
      </c>
      <c r="E110" s="220">
        <f t="shared" si="0"/>
        <v>0</v>
      </c>
      <c r="F110" s="261" t="s">
        <v>9</v>
      </c>
      <c r="G110" s="220">
        <f t="shared" si="0"/>
        <v>0</v>
      </c>
      <c r="H110" s="258" t="s">
        <v>9</v>
      </c>
      <c r="I110" s="220">
        <f t="shared" si="1"/>
        <v>0</v>
      </c>
      <c r="J110" s="92">
        <f>SUM('Baseline_&amp;_Adverse_Scenario'!D19)</f>
        <v>0</v>
      </c>
      <c r="K110" s="220">
        <f t="shared" si="2"/>
        <v>0</v>
      </c>
      <c r="L110" s="53" t="s">
        <v>0</v>
      </c>
      <c r="V110" s="53" t="s">
        <v>0</v>
      </c>
    </row>
    <row r="111" spans="1:22" s="36" customFormat="1" ht="15" customHeight="1">
      <c r="A111" s="101"/>
      <c r="B111" s="56"/>
      <c r="C111" s="168" t="s">
        <v>162</v>
      </c>
      <c r="D111" s="263" t="s">
        <v>9</v>
      </c>
      <c r="E111" s="220">
        <f t="shared" si="0"/>
        <v>0</v>
      </c>
      <c r="F111" s="261" t="s">
        <v>9</v>
      </c>
      <c r="G111" s="220">
        <f t="shared" si="0"/>
        <v>0</v>
      </c>
      <c r="H111" s="258" t="s">
        <v>9</v>
      </c>
      <c r="I111" s="220">
        <f t="shared" si="1"/>
        <v>0</v>
      </c>
      <c r="J111" s="92">
        <f>SUM('Baseline_&amp;_Adverse_Scenario'!D24)</f>
        <v>0</v>
      </c>
      <c r="K111" s="220">
        <f t="shared" si="2"/>
        <v>0</v>
      </c>
      <c r="L111" s="53" t="s">
        <v>0</v>
      </c>
      <c r="V111" s="53" t="s">
        <v>0</v>
      </c>
    </row>
    <row r="112" spans="1:22" s="36" customFormat="1" ht="15" customHeight="1">
      <c r="A112" s="101"/>
      <c r="B112" s="56"/>
      <c r="C112" s="169" t="s">
        <v>47</v>
      </c>
      <c r="D112" s="222">
        <f>SUM(D113,D114,D115,D116)</f>
        <v>0</v>
      </c>
      <c r="E112" s="220">
        <f t="shared" si="0"/>
        <v>0</v>
      </c>
      <c r="F112" s="223">
        <f>SUM(F113,F114,F115,F116)</f>
        <v>0</v>
      </c>
      <c r="G112" s="220">
        <f t="shared" si="0"/>
        <v>0</v>
      </c>
      <c r="H112" s="92">
        <f>SUM(H113,H114,H115,H116)</f>
        <v>0</v>
      </c>
      <c r="I112" s="220">
        <f t="shared" si="1"/>
        <v>0</v>
      </c>
      <c r="J112" s="92">
        <f>SUM(J113,J114,J115,J116)</f>
        <v>0</v>
      </c>
      <c r="K112" s="220">
        <f t="shared" si="2"/>
        <v>0</v>
      </c>
      <c r="L112" s="53" t="s">
        <v>0</v>
      </c>
      <c r="V112" s="53" t="s">
        <v>0</v>
      </c>
    </row>
    <row r="113" spans="1:22" s="36" customFormat="1" ht="15" customHeight="1">
      <c r="A113" s="101"/>
      <c r="B113" s="56"/>
      <c r="C113" s="170" t="s">
        <v>163</v>
      </c>
      <c r="D113" s="263" t="s">
        <v>9</v>
      </c>
      <c r="E113" s="220">
        <f t="shared" si="0"/>
        <v>0</v>
      </c>
      <c r="F113" s="261" t="s">
        <v>9</v>
      </c>
      <c r="G113" s="220">
        <f t="shared" si="0"/>
        <v>0</v>
      </c>
      <c r="H113" s="258" t="s">
        <v>9</v>
      </c>
      <c r="I113" s="220">
        <f t="shared" si="1"/>
        <v>0</v>
      </c>
      <c r="J113" s="92">
        <f>SUM('Baseline_&amp;_Adverse_Scenario'!D29)</f>
        <v>0</v>
      </c>
      <c r="K113" s="220">
        <f t="shared" si="2"/>
        <v>0</v>
      </c>
      <c r="L113" s="53" t="s">
        <v>0</v>
      </c>
      <c r="V113" s="53" t="s">
        <v>0</v>
      </c>
    </row>
    <row r="114" spans="1:22" s="36" customFormat="1" ht="15" customHeight="1">
      <c r="A114" s="101"/>
      <c r="B114" s="56"/>
      <c r="C114" s="171" t="s">
        <v>57</v>
      </c>
      <c r="D114" s="263" t="s">
        <v>9</v>
      </c>
      <c r="E114" s="220">
        <f t="shared" si="0"/>
        <v>0</v>
      </c>
      <c r="F114" s="261" t="s">
        <v>9</v>
      </c>
      <c r="G114" s="220">
        <f t="shared" si="0"/>
        <v>0</v>
      </c>
      <c r="H114" s="258" t="s">
        <v>9</v>
      </c>
      <c r="I114" s="220">
        <f t="shared" si="1"/>
        <v>0</v>
      </c>
      <c r="J114" s="92">
        <f>SUM('Baseline_&amp;_Adverse_Scenario'!D32)</f>
        <v>0</v>
      </c>
      <c r="K114" s="220">
        <f t="shared" si="2"/>
        <v>0</v>
      </c>
      <c r="L114" s="53" t="s">
        <v>0</v>
      </c>
      <c r="V114" s="53" t="s">
        <v>0</v>
      </c>
    </row>
    <row r="115" spans="1:22" s="36" customFormat="1" ht="15" customHeight="1">
      <c r="A115" s="101"/>
      <c r="B115" s="56"/>
      <c r="C115" s="171" t="s">
        <v>164</v>
      </c>
      <c r="D115" s="263" t="s">
        <v>9</v>
      </c>
      <c r="E115" s="220">
        <f t="shared" si="0"/>
        <v>0</v>
      </c>
      <c r="F115" s="261" t="s">
        <v>9</v>
      </c>
      <c r="G115" s="220">
        <f t="shared" si="0"/>
        <v>0</v>
      </c>
      <c r="H115" s="258" t="s">
        <v>9</v>
      </c>
      <c r="I115" s="220">
        <f t="shared" si="1"/>
        <v>0</v>
      </c>
      <c r="J115" s="92">
        <f>SUM('Baseline_&amp;_Adverse_Scenario'!D37)</f>
        <v>0</v>
      </c>
      <c r="K115" s="220">
        <f t="shared" si="2"/>
        <v>0</v>
      </c>
      <c r="L115" s="53" t="s">
        <v>0</v>
      </c>
      <c r="V115" s="53" t="s">
        <v>0</v>
      </c>
    </row>
    <row r="116" spans="1:22" s="36" customFormat="1" ht="15" customHeight="1">
      <c r="A116" s="101"/>
      <c r="B116" s="56"/>
      <c r="C116" s="171" t="s">
        <v>165</v>
      </c>
      <c r="D116" s="263" t="s">
        <v>9</v>
      </c>
      <c r="E116" s="220">
        <f t="shared" si="0"/>
        <v>0</v>
      </c>
      <c r="F116" s="261" t="s">
        <v>9</v>
      </c>
      <c r="G116" s="220">
        <f t="shared" si="0"/>
        <v>0</v>
      </c>
      <c r="H116" s="258" t="s">
        <v>9</v>
      </c>
      <c r="I116" s="220">
        <f t="shared" si="1"/>
        <v>0</v>
      </c>
      <c r="J116" s="92">
        <f>SUM('Baseline_&amp;_Adverse_Scenario'!D38)</f>
        <v>0</v>
      </c>
      <c r="K116" s="220">
        <f t="shared" si="2"/>
        <v>0</v>
      </c>
      <c r="L116" s="53" t="s">
        <v>0</v>
      </c>
      <c r="V116" s="53" t="s">
        <v>0</v>
      </c>
    </row>
    <row r="117" spans="1:22" s="36" customFormat="1" ht="15" customHeight="1">
      <c r="A117" s="101"/>
      <c r="B117" s="56"/>
      <c r="C117" s="172" t="s">
        <v>56</v>
      </c>
      <c r="D117" s="263" t="s">
        <v>9</v>
      </c>
      <c r="E117" s="220">
        <f t="shared" si="0"/>
        <v>0</v>
      </c>
      <c r="F117" s="261" t="s">
        <v>9</v>
      </c>
      <c r="G117" s="220">
        <f t="shared" si="0"/>
        <v>0</v>
      </c>
      <c r="H117" s="258" t="s">
        <v>9</v>
      </c>
      <c r="I117" s="220">
        <f t="shared" si="1"/>
        <v>0</v>
      </c>
      <c r="J117" s="92">
        <f>SUM('Baseline_&amp;_Adverse_Scenario'!D39)</f>
        <v>0</v>
      </c>
      <c r="K117" s="220">
        <f t="shared" si="2"/>
        <v>0</v>
      </c>
      <c r="L117" s="53" t="s">
        <v>0</v>
      </c>
      <c r="V117" s="53" t="s">
        <v>0</v>
      </c>
    </row>
    <row r="118" spans="1:22" s="36" customFormat="1" ht="15" customHeight="1">
      <c r="A118" s="101"/>
      <c r="B118" s="56"/>
      <c r="C118" s="172" t="s">
        <v>28</v>
      </c>
      <c r="D118" s="263" t="s">
        <v>9</v>
      </c>
      <c r="E118" s="220">
        <f t="shared" si="0"/>
        <v>0</v>
      </c>
      <c r="F118" s="261" t="s">
        <v>9</v>
      </c>
      <c r="G118" s="220">
        <f t="shared" si="0"/>
        <v>0</v>
      </c>
      <c r="H118" s="258" t="s">
        <v>9</v>
      </c>
      <c r="I118" s="220">
        <f t="shared" si="1"/>
        <v>0</v>
      </c>
      <c r="J118" s="92">
        <f>SUM('Baseline_&amp;_Adverse_Scenario'!D42)</f>
        <v>0</v>
      </c>
      <c r="K118" s="220">
        <f t="shared" si="2"/>
        <v>0</v>
      </c>
      <c r="L118" s="53" t="s">
        <v>0</v>
      </c>
      <c r="V118" s="53" t="s">
        <v>0</v>
      </c>
    </row>
    <row r="119" spans="1:22" s="36" customFormat="1" ht="15" customHeight="1">
      <c r="A119" s="101"/>
      <c r="B119" s="56"/>
      <c r="C119" s="172" t="s">
        <v>58</v>
      </c>
      <c r="D119" s="263" t="s">
        <v>9</v>
      </c>
      <c r="E119" s="220">
        <f t="shared" si="0"/>
        <v>0</v>
      </c>
      <c r="F119" s="261" t="s">
        <v>9</v>
      </c>
      <c r="G119" s="220">
        <f t="shared" si="0"/>
        <v>0</v>
      </c>
      <c r="H119" s="258" t="s">
        <v>9</v>
      </c>
      <c r="I119" s="220">
        <f t="shared" si="1"/>
        <v>0</v>
      </c>
      <c r="J119" s="92">
        <f>SUM('Baseline_&amp;_Adverse_Scenario'!D43)</f>
        <v>0</v>
      </c>
      <c r="K119" s="220">
        <f t="shared" si="2"/>
        <v>0</v>
      </c>
      <c r="L119" s="53" t="s">
        <v>0</v>
      </c>
      <c r="V119" s="53" t="s">
        <v>0</v>
      </c>
    </row>
    <row r="120" spans="1:22" s="36" customFormat="1" ht="15" customHeight="1">
      <c r="A120" s="101"/>
      <c r="B120" s="56"/>
      <c r="C120" s="173" t="s">
        <v>42</v>
      </c>
      <c r="D120" s="263" t="s">
        <v>9</v>
      </c>
      <c r="E120" s="220">
        <f t="shared" si="0"/>
        <v>0</v>
      </c>
      <c r="F120" s="261" t="s">
        <v>9</v>
      </c>
      <c r="G120" s="220">
        <f t="shared" si="0"/>
        <v>0</v>
      </c>
      <c r="H120" s="258" t="s">
        <v>9</v>
      </c>
      <c r="I120" s="220">
        <f t="shared" si="1"/>
        <v>0</v>
      </c>
      <c r="J120" s="92">
        <f>SUM('Baseline_&amp;_Adverse_Scenario'!D44)</f>
        <v>0</v>
      </c>
      <c r="K120" s="220">
        <f t="shared" si="2"/>
        <v>0</v>
      </c>
      <c r="L120" s="53" t="s">
        <v>0</v>
      </c>
      <c r="V120" s="53" t="s">
        <v>0</v>
      </c>
    </row>
    <row r="121" spans="1:22" s="36" customFormat="1" ht="15" customHeight="1">
      <c r="A121" s="101"/>
      <c r="B121" s="56"/>
      <c r="C121" s="174" t="s">
        <v>29</v>
      </c>
      <c r="D121" s="264" t="s">
        <v>9</v>
      </c>
      <c r="E121" s="221">
        <f t="shared" si="0"/>
        <v>0</v>
      </c>
      <c r="F121" s="262" t="s">
        <v>9</v>
      </c>
      <c r="G121" s="221">
        <f t="shared" si="0"/>
        <v>0</v>
      </c>
      <c r="H121" s="260" t="s">
        <v>9</v>
      </c>
      <c r="I121" s="221">
        <f t="shared" si="1"/>
        <v>0</v>
      </c>
      <c r="J121" s="92">
        <f>SUM('Baseline_&amp;_Adverse_Scenario'!D45)</f>
        <v>0</v>
      </c>
      <c r="K121" s="221">
        <f t="shared" si="2"/>
        <v>0</v>
      </c>
      <c r="L121" s="53" t="s">
        <v>0</v>
      </c>
      <c r="V121" s="53" t="s">
        <v>0</v>
      </c>
    </row>
    <row r="122" spans="1:22" s="36" customFormat="1" ht="15" customHeight="1">
      <c r="A122" s="101"/>
      <c r="B122" s="56"/>
      <c r="C122" s="165" t="s">
        <v>25</v>
      </c>
      <c r="D122" s="167">
        <f>SUM(D108,D109,D112,D117,D118,D119,D120,D121)</f>
        <v>0</v>
      </c>
      <c r="E122" s="221">
        <f>IF(SUM(D$122)&lt;&gt;0,SUM(D122)/SUM(D$122),0)</f>
        <v>0</v>
      </c>
      <c r="F122" s="167">
        <f>SUM(F108,F109,F112,F117,F118,F119,F120,F121)</f>
        <v>0</v>
      </c>
      <c r="G122" s="221">
        <f>IF(SUM(F$122)&lt;&gt;0,SUM(F122)/SUM(F$122),0)</f>
        <v>0</v>
      </c>
      <c r="H122" s="167">
        <f>SUM(H108,H109,H112,H117,H118,H119,H120,H121)</f>
        <v>0</v>
      </c>
      <c r="I122" s="221">
        <f t="shared" si="1"/>
        <v>0</v>
      </c>
      <c r="J122" s="167">
        <f>SUM(J108,J109,J112,J117,J118,J119,J120,J121)</f>
        <v>0</v>
      </c>
      <c r="K122" s="221">
        <f t="shared" si="2"/>
        <v>0</v>
      </c>
      <c r="L122" s="53" t="s">
        <v>0</v>
      </c>
      <c r="V122" s="53" t="s">
        <v>0</v>
      </c>
    </row>
    <row r="123" spans="1:22" s="36" customFormat="1" ht="4.5" customHeight="1">
      <c r="A123" s="101"/>
      <c r="B123" s="56"/>
      <c r="C123" s="190"/>
      <c r="D123" s="191"/>
      <c r="E123" s="192"/>
      <c r="F123" s="192"/>
      <c r="G123"/>
      <c r="H123"/>
      <c r="J123" s="55"/>
      <c r="K123" s="55"/>
      <c r="L123" s="53" t="s">
        <v>0</v>
      </c>
      <c r="V123" s="53" t="s">
        <v>0</v>
      </c>
    </row>
    <row r="124" spans="1:22" s="36" customFormat="1" ht="15" customHeight="1">
      <c r="A124" s="101"/>
      <c r="B124" s="56"/>
      <c r="C124" s="190"/>
      <c r="D124" s="191"/>
      <c r="E124" s="192"/>
      <c r="F124" s="192"/>
      <c r="G124"/>
      <c r="H124"/>
      <c r="J124" s="55"/>
      <c r="K124" s="55"/>
      <c r="L124" s="53" t="s">
        <v>0</v>
      </c>
      <c r="V124" s="53" t="s">
        <v>0</v>
      </c>
    </row>
    <row r="125" spans="1:22" s="36" customFormat="1" ht="4.5" customHeight="1">
      <c r="A125" s="101"/>
      <c r="B125" s="56"/>
      <c r="C125" s="190"/>
      <c r="D125" s="191"/>
      <c r="E125" s="192"/>
      <c r="F125" s="192"/>
      <c r="G125"/>
      <c r="H125"/>
      <c r="J125" s="55"/>
      <c r="K125" s="55"/>
      <c r="L125" s="53" t="s">
        <v>0</v>
      </c>
      <c r="V125" s="53" t="s">
        <v>0</v>
      </c>
    </row>
    <row r="126" spans="1:22" s="36" customFormat="1" ht="18.75">
      <c r="A126" s="101"/>
      <c r="B126" s="56"/>
      <c r="C126" s="183" t="s">
        <v>231</v>
      </c>
      <c r="D126" s="184"/>
      <c r="E126" s="184"/>
      <c r="F126" s="184"/>
      <c r="G126" s="184"/>
      <c r="H126" s="184"/>
      <c r="I126" s="184"/>
      <c r="J126" s="266"/>
      <c r="K126" s="185"/>
      <c r="L126" s="53" t="s">
        <v>0</v>
      </c>
      <c r="V126" s="53" t="s">
        <v>0</v>
      </c>
    </row>
    <row r="127" spans="1:22" s="36" customFormat="1" ht="5.25" customHeight="1">
      <c r="A127" s="101"/>
      <c r="B127" s="56"/>
      <c r="C127" s="190"/>
      <c r="D127" s="191"/>
      <c r="E127" s="192"/>
      <c r="F127" s="192"/>
      <c r="G127"/>
      <c r="H127"/>
      <c r="J127" s="55"/>
      <c r="K127" s="55"/>
      <c r="L127" s="53" t="s">
        <v>0</v>
      </c>
      <c r="V127" s="53" t="s">
        <v>0</v>
      </c>
    </row>
    <row r="128" spans="1:22" s="36" customFormat="1" ht="15" customHeight="1">
      <c r="A128" s="101"/>
      <c r="B128" s="56"/>
      <c r="C128" s="190"/>
      <c r="D128" s="191"/>
      <c r="E128" s="192"/>
      <c r="F128" s="192"/>
      <c r="G128"/>
      <c r="H128"/>
      <c r="J128" s="55"/>
      <c r="K128" s="55"/>
      <c r="L128" s="53" t="s">
        <v>0</v>
      </c>
      <c r="V128" s="53" t="s">
        <v>0</v>
      </c>
    </row>
    <row r="129" spans="1:22" s="36" customFormat="1" ht="4.5" customHeight="1">
      <c r="A129" s="101"/>
      <c r="B129" s="56"/>
      <c r="C129" s="190"/>
      <c r="D129" s="191"/>
      <c r="E129" s="192"/>
      <c r="F129" s="192"/>
      <c r="G129"/>
      <c r="H129"/>
      <c r="J129" s="55"/>
      <c r="K129" s="55"/>
      <c r="L129" s="53" t="s">
        <v>0</v>
      </c>
      <c r="V129" s="53" t="s">
        <v>0</v>
      </c>
    </row>
    <row r="130" spans="2:22" ht="45">
      <c r="B130" s="132"/>
      <c r="C130" s="7" t="s">
        <v>232</v>
      </c>
      <c r="D130" s="11"/>
      <c r="E130" s="11"/>
      <c r="F130" s="3" t="s">
        <v>59</v>
      </c>
      <c r="G130" s="15"/>
      <c r="H130" s="133"/>
      <c r="I130" s="133"/>
      <c r="J130" s="133"/>
      <c r="K130" s="133"/>
      <c r="L130" s="53" t="s">
        <v>0</v>
      </c>
      <c r="V130" s="53" t="s">
        <v>0</v>
      </c>
    </row>
    <row r="131" spans="3:22" ht="15">
      <c r="C131" s="76" t="s">
        <v>61</v>
      </c>
      <c r="D131" s="12"/>
      <c r="E131" s="12"/>
      <c r="F131" s="134" t="s">
        <v>9</v>
      </c>
      <c r="G131" s="135"/>
      <c r="L131" s="53" t="s">
        <v>0</v>
      </c>
      <c r="V131" s="53" t="s">
        <v>0</v>
      </c>
    </row>
    <row r="132" spans="3:22" ht="15">
      <c r="C132" s="77" t="s">
        <v>62</v>
      </c>
      <c r="D132" s="9"/>
      <c r="E132" s="9"/>
      <c r="F132" s="134" t="s">
        <v>9</v>
      </c>
      <c r="G132" s="135"/>
      <c r="L132" s="53" t="s">
        <v>0</v>
      </c>
      <c r="V132" s="53" t="s">
        <v>0</v>
      </c>
    </row>
    <row r="133" spans="3:22" ht="15">
      <c r="C133" s="77" t="s">
        <v>63</v>
      </c>
      <c r="D133" s="9"/>
      <c r="E133" s="9"/>
      <c r="F133" s="134" t="s">
        <v>9</v>
      </c>
      <c r="G133" s="135"/>
      <c r="L133" s="53" t="s">
        <v>0</v>
      </c>
      <c r="V133" s="53" t="s">
        <v>0</v>
      </c>
    </row>
    <row r="134" spans="3:22" ht="15">
      <c r="C134" s="78" t="s">
        <v>41</v>
      </c>
      <c r="D134" s="136"/>
      <c r="E134" s="136"/>
      <c r="F134" s="137" t="s">
        <v>9</v>
      </c>
      <c r="G134" s="135"/>
      <c r="L134" s="53" t="s">
        <v>0</v>
      </c>
      <c r="V134" s="53" t="s">
        <v>0</v>
      </c>
    </row>
    <row r="135" spans="3:22" ht="4.5" customHeight="1">
      <c r="C135" s="107"/>
      <c r="D135" s="107"/>
      <c r="E135" s="107"/>
      <c r="F135" s="135"/>
      <c r="G135" s="135"/>
      <c r="L135" s="53" t="s">
        <v>0</v>
      </c>
      <c r="V135" s="53" t="s">
        <v>0</v>
      </c>
    </row>
    <row r="136" spans="2:22" ht="135">
      <c r="B136" s="132"/>
      <c r="C136" s="7" t="str">
        <f>CONCATENATE("27. Please provide the value of the IORP’s government bond portfolio at the end of 2016 using the breakdown to assess the impact of the government bond stresses in the adverse scenario (in "&amp;Participant!D14&amp;" of "&amp;Participant!D13&amp;").","If (part of) stresses were evaluated using the simplifications provided (Euro area/Europe aggregates) then IORPs do not have to provide the value for these government bonds broken down by individual countries, but only for the aggregates.")</f>
        <v>27. Please provide the value of the IORP’s government bond portfolio at the end of 2016 using the breakdown to assess the impact of the government bond stresses in the adverse scenario (in - of -).If (part of) stresses were evaluated using the simplifications provided (Euro area/Europe aggregates) then IORPs do not have to provide the value for these government bonds broken down by individual countries, but only for the aggregates.</v>
      </c>
      <c r="D136" s="3" t="str">
        <f>"Data, "&amp;Participant!D13&amp;", "&amp;Participant!D14</f>
        <v>Data, -, -</v>
      </c>
      <c r="E136" s="107"/>
      <c r="F136" s="135"/>
      <c r="G136" s="135"/>
      <c r="L136" s="53" t="s">
        <v>0</v>
      </c>
      <c r="V136" s="53" t="s">
        <v>0</v>
      </c>
    </row>
    <row r="137" spans="2:22" ht="15">
      <c r="B137" s="132"/>
      <c r="C137" s="14" t="s">
        <v>24</v>
      </c>
      <c r="D137" s="126">
        <f>SUM(D139:D168)+SUM(D170:D171)+SUM(D173)</f>
        <v>0</v>
      </c>
      <c r="E137" s="256">
        <f>IF(OR(D137&gt;'Baseline_&amp;_Adverse_Scenario'!D29+0.5,D137&lt;'Baseline_&amp;_Adverse_Scenario'!D29-0.5),"ALERT: Total deviates from value government bonds in [Baseline_&amp;_Adverse_Scenario] sheet ","")</f>
      </c>
      <c r="F137" s="135"/>
      <c r="G137" s="135"/>
      <c r="L137" s="53" t="s">
        <v>0</v>
      </c>
      <c r="V137" s="53" t="s">
        <v>0</v>
      </c>
    </row>
    <row r="138" spans="2:22" ht="15">
      <c r="B138" s="132"/>
      <c r="C138" s="13" t="s">
        <v>91</v>
      </c>
      <c r="D138" s="10"/>
      <c r="E138" s="107"/>
      <c r="F138" s="135"/>
      <c r="G138" s="135"/>
      <c r="L138" s="53" t="s">
        <v>0</v>
      </c>
      <c r="V138" s="53" t="s">
        <v>0</v>
      </c>
    </row>
    <row r="139" spans="3:22" ht="15">
      <c r="C139" s="81" t="s">
        <v>64</v>
      </c>
      <c r="D139" s="88" t="s">
        <v>9</v>
      </c>
      <c r="E139" s="107"/>
      <c r="F139" s="135"/>
      <c r="G139" s="135"/>
      <c r="L139" s="53" t="s">
        <v>0</v>
      </c>
      <c r="V139" s="53" t="s">
        <v>0</v>
      </c>
    </row>
    <row r="140" spans="3:22" ht="15">
      <c r="C140" s="81" t="s">
        <v>65</v>
      </c>
      <c r="D140" s="88" t="s">
        <v>9</v>
      </c>
      <c r="E140" s="107"/>
      <c r="F140" s="135"/>
      <c r="G140" s="135"/>
      <c r="L140" s="53" t="s">
        <v>0</v>
      </c>
      <c r="V140" s="53" t="s">
        <v>0</v>
      </c>
    </row>
    <row r="141" spans="3:22" ht="15">
      <c r="C141" s="81" t="s">
        <v>66</v>
      </c>
      <c r="D141" s="88" t="s">
        <v>9</v>
      </c>
      <c r="E141" s="107"/>
      <c r="F141" s="135"/>
      <c r="G141" s="135"/>
      <c r="L141" s="53" t="s">
        <v>0</v>
      </c>
      <c r="V141" s="53" t="s">
        <v>0</v>
      </c>
    </row>
    <row r="142" spans="3:22" ht="15">
      <c r="C142" s="139" t="s">
        <v>67</v>
      </c>
      <c r="D142" s="258" t="s">
        <v>9</v>
      </c>
      <c r="E142" s="107"/>
      <c r="F142" s="135"/>
      <c r="G142" s="135"/>
      <c r="L142" s="53" t="s">
        <v>0</v>
      </c>
      <c r="V142" s="53" t="s">
        <v>0</v>
      </c>
    </row>
    <row r="143" spans="3:22" ht="15">
      <c r="C143" s="81" t="s">
        <v>68</v>
      </c>
      <c r="D143" s="258" t="s">
        <v>9</v>
      </c>
      <c r="E143" s="107"/>
      <c r="F143" s="135"/>
      <c r="G143" s="135"/>
      <c r="L143" s="53" t="s">
        <v>0</v>
      </c>
      <c r="V143" s="53" t="s">
        <v>0</v>
      </c>
    </row>
    <row r="144" spans="3:22" ht="15">
      <c r="C144" s="81" t="s">
        <v>69</v>
      </c>
      <c r="D144" s="88" t="s">
        <v>9</v>
      </c>
      <c r="E144" s="107"/>
      <c r="F144" s="135"/>
      <c r="G144" s="135"/>
      <c r="L144" s="53" t="s">
        <v>0</v>
      </c>
      <c r="V144" s="53" t="s">
        <v>0</v>
      </c>
    </row>
    <row r="145" spans="3:22" ht="15">
      <c r="C145" s="81" t="s">
        <v>70</v>
      </c>
      <c r="D145" s="88" t="s">
        <v>9</v>
      </c>
      <c r="E145" s="107"/>
      <c r="F145" s="135"/>
      <c r="G145" s="135"/>
      <c r="L145" s="53" t="s">
        <v>0</v>
      </c>
      <c r="V145" s="53" t="s">
        <v>0</v>
      </c>
    </row>
    <row r="146" spans="3:22" ht="15">
      <c r="C146" s="139" t="s">
        <v>71</v>
      </c>
      <c r="D146" s="88" t="s">
        <v>9</v>
      </c>
      <c r="E146" s="107"/>
      <c r="F146" s="135"/>
      <c r="G146" s="135"/>
      <c r="L146" s="53" t="s">
        <v>0</v>
      </c>
      <c r="V146" s="53" t="s">
        <v>0</v>
      </c>
    </row>
    <row r="147" spans="3:22" ht="15">
      <c r="C147" s="139" t="s">
        <v>72</v>
      </c>
      <c r="D147" s="88" t="s">
        <v>9</v>
      </c>
      <c r="E147" s="107"/>
      <c r="F147" s="135"/>
      <c r="G147" s="135"/>
      <c r="L147" s="53" t="s">
        <v>0</v>
      </c>
      <c r="V147" s="53" t="s">
        <v>0</v>
      </c>
    </row>
    <row r="148" spans="3:22" ht="15">
      <c r="C148" s="139" t="s">
        <v>73</v>
      </c>
      <c r="D148" s="88" t="s">
        <v>9</v>
      </c>
      <c r="E148" s="107"/>
      <c r="F148" s="135"/>
      <c r="G148" s="135"/>
      <c r="L148" s="53" t="s">
        <v>0</v>
      </c>
      <c r="V148" s="53" t="s">
        <v>0</v>
      </c>
    </row>
    <row r="149" spans="3:22" ht="15">
      <c r="C149" s="81" t="s">
        <v>74</v>
      </c>
      <c r="D149" s="88" t="s">
        <v>9</v>
      </c>
      <c r="E149" s="107"/>
      <c r="F149" s="135"/>
      <c r="G149" s="135"/>
      <c r="L149" s="53" t="s">
        <v>0</v>
      </c>
      <c r="V149" s="53" t="s">
        <v>0</v>
      </c>
    </row>
    <row r="150" spans="3:22" ht="15">
      <c r="C150" s="81" t="s">
        <v>75</v>
      </c>
      <c r="D150" s="88" t="s">
        <v>9</v>
      </c>
      <c r="E150" s="107"/>
      <c r="F150" s="135"/>
      <c r="G150" s="135"/>
      <c r="L150" s="53" t="s">
        <v>0</v>
      </c>
      <c r="V150" s="53" t="s">
        <v>0</v>
      </c>
    </row>
    <row r="151" spans="3:22" ht="15">
      <c r="C151" s="81" t="s">
        <v>76</v>
      </c>
      <c r="D151" s="88" t="s">
        <v>9</v>
      </c>
      <c r="E151" s="107"/>
      <c r="F151" s="135"/>
      <c r="G151" s="135"/>
      <c r="L151" s="53" t="s">
        <v>0</v>
      </c>
      <c r="V151" s="53" t="s">
        <v>0</v>
      </c>
    </row>
    <row r="152" spans="3:22" ht="15">
      <c r="C152" s="81" t="s">
        <v>77</v>
      </c>
      <c r="D152" s="88" t="s">
        <v>9</v>
      </c>
      <c r="E152" s="107"/>
      <c r="F152" s="135"/>
      <c r="G152" s="135"/>
      <c r="L152" s="53" t="s">
        <v>0</v>
      </c>
      <c r="V152" s="53" t="s">
        <v>0</v>
      </c>
    </row>
    <row r="153" spans="3:22" ht="15">
      <c r="C153" s="161" t="s">
        <v>158</v>
      </c>
      <c r="D153" s="88" t="s">
        <v>9</v>
      </c>
      <c r="E153" s="107"/>
      <c r="F153" s="135"/>
      <c r="G153" s="135"/>
      <c r="L153" s="53" t="s">
        <v>0</v>
      </c>
      <c r="V153" s="53" t="s">
        <v>0</v>
      </c>
    </row>
    <row r="154" spans="3:22" ht="15">
      <c r="C154" s="81" t="s">
        <v>78</v>
      </c>
      <c r="D154" s="88" t="s">
        <v>9</v>
      </c>
      <c r="E154" s="107"/>
      <c r="F154" s="135"/>
      <c r="G154" s="135"/>
      <c r="L154" s="53" t="s">
        <v>0</v>
      </c>
      <c r="V154" s="53" t="s">
        <v>0</v>
      </c>
    </row>
    <row r="155" spans="3:22" s="36" customFormat="1" ht="15">
      <c r="C155" s="161" t="s">
        <v>159</v>
      </c>
      <c r="D155" s="88" t="s">
        <v>9</v>
      </c>
      <c r="E155" s="107"/>
      <c r="F155" s="135"/>
      <c r="G155" s="135"/>
      <c r="L155" s="53" t="s">
        <v>0</v>
      </c>
      <c r="V155" s="53" t="s">
        <v>0</v>
      </c>
    </row>
    <row r="156" spans="3:22" ht="15">
      <c r="C156" s="81" t="s">
        <v>79</v>
      </c>
      <c r="D156" s="88" t="s">
        <v>9</v>
      </c>
      <c r="E156" s="107"/>
      <c r="F156" s="135"/>
      <c r="G156" s="135"/>
      <c r="L156" s="53" t="s">
        <v>0</v>
      </c>
      <c r="V156" s="53" t="s">
        <v>0</v>
      </c>
    </row>
    <row r="157" spans="3:22" ht="15">
      <c r="C157" s="81" t="s">
        <v>80</v>
      </c>
      <c r="D157" s="88" t="s">
        <v>9</v>
      </c>
      <c r="E157" s="107"/>
      <c r="F157" s="135"/>
      <c r="G157" s="135"/>
      <c r="L157" s="53" t="s">
        <v>0</v>
      </c>
      <c r="V157" s="53" t="s">
        <v>0</v>
      </c>
    </row>
    <row r="158" spans="3:22" ht="15">
      <c r="C158" s="81" t="s">
        <v>81</v>
      </c>
      <c r="D158" s="88" t="s">
        <v>9</v>
      </c>
      <c r="E158" s="107"/>
      <c r="F158" s="135"/>
      <c r="G158" s="135"/>
      <c r="L158" s="53" t="s">
        <v>0</v>
      </c>
      <c r="V158" s="53" t="s">
        <v>0</v>
      </c>
    </row>
    <row r="159" spans="3:22" ht="15">
      <c r="C159" s="81" t="s">
        <v>82</v>
      </c>
      <c r="D159" s="88" t="s">
        <v>9</v>
      </c>
      <c r="E159" s="107"/>
      <c r="F159" s="135"/>
      <c r="G159" s="135"/>
      <c r="L159" s="53" t="s">
        <v>0</v>
      </c>
      <c r="V159" s="53" t="s">
        <v>0</v>
      </c>
    </row>
    <row r="160" spans="3:22" ht="15">
      <c r="C160" s="81" t="s">
        <v>83</v>
      </c>
      <c r="D160" s="258" t="s">
        <v>9</v>
      </c>
      <c r="E160" s="107"/>
      <c r="F160" s="135"/>
      <c r="G160" s="135"/>
      <c r="L160" s="53" t="s">
        <v>0</v>
      </c>
      <c r="V160" s="53" t="s">
        <v>0</v>
      </c>
    </row>
    <row r="161" spans="3:22" s="36" customFormat="1" ht="15">
      <c r="C161" s="161" t="s">
        <v>160</v>
      </c>
      <c r="D161" s="88" t="s">
        <v>9</v>
      </c>
      <c r="E161" s="107"/>
      <c r="F161" s="135"/>
      <c r="G161" s="135"/>
      <c r="L161" s="53" t="s">
        <v>0</v>
      </c>
      <c r="V161" s="53" t="s">
        <v>0</v>
      </c>
    </row>
    <row r="162" spans="3:22" ht="15">
      <c r="C162" s="81" t="s">
        <v>84</v>
      </c>
      <c r="D162" s="88" t="s">
        <v>9</v>
      </c>
      <c r="E162" s="107"/>
      <c r="F162" s="135"/>
      <c r="G162" s="135"/>
      <c r="L162" s="53" t="s">
        <v>0</v>
      </c>
      <c r="V162" s="53" t="s">
        <v>0</v>
      </c>
    </row>
    <row r="163" spans="3:22" ht="15">
      <c r="C163" s="81" t="s">
        <v>85</v>
      </c>
      <c r="D163" s="88" t="s">
        <v>9</v>
      </c>
      <c r="E163" s="107"/>
      <c r="F163" s="135"/>
      <c r="G163" s="135"/>
      <c r="L163" s="53" t="s">
        <v>0</v>
      </c>
      <c r="V163" s="53" t="s">
        <v>0</v>
      </c>
    </row>
    <row r="164" spans="3:22" ht="15">
      <c r="C164" s="81" t="s">
        <v>86</v>
      </c>
      <c r="D164" s="88" t="s">
        <v>9</v>
      </c>
      <c r="E164" s="107"/>
      <c r="F164" s="135"/>
      <c r="G164" s="135"/>
      <c r="L164" s="53" t="s">
        <v>0</v>
      </c>
      <c r="V164" s="53" t="s">
        <v>0</v>
      </c>
    </row>
    <row r="165" spans="3:22" ht="15">
      <c r="C165" s="80" t="s">
        <v>87</v>
      </c>
      <c r="D165" s="88" t="s">
        <v>9</v>
      </c>
      <c r="E165" s="107"/>
      <c r="F165" s="135"/>
      <c r="G165" s="135"/>
      <c r="L165" s="53" t="s">
        <v>0</v>
      </c>
      <c r="V165" s="53" t="s">
        <v>0</v>
      </c>
    </row>
    <row r="166" spans="3:22" ht="15">
      <c r="C166" s="80" t="s">
        <v>88</v>
      </c>
      <c r="D166" s="88" t="s">
        <v>9</v>
      </c>
      <c r="E166" s="107"/>
      <c r="F166" s="135"/>
      <c r="G166" s="135"/>
      <c r="L166" s="53" t="s">
        <v>0</v>
      </c>
      <c r="V166" s="53" t="s">
        <v>0</v>
      </c>
    </row>
    <row r="167" spans="3:22" ht="15">
      <c r="C167" s="80" t="s">
        <v>89</v>
      </c>
      <c r="D167" s="88" t="s">
        <v>9</v>
      </c>
      <c r="E167" s="107"/>
      <c r="F167" s="135"/>
      <c r="G167" s="135"/>
      <c r="L167" s="53" t="s">
        <v>0</v>
      </c>
      <c r="V167" s="53" t="s">
        <v>0</v>
      </c>
    </row>
    <row r="168" spans="3:22" ht="15">
      <c r="C168" s="80" t="s">
        <v>90</v>
      </c>
      <c r="D168" s="88" t="s">
        <v>9</v>
      </c>
      <c r="E168" s="107"/>
      <c r="F168" s="135"/>
      <c r="G168" s="135"/>
      <c r="L168" s="53" t="s">
        <v>0</v>
      </c>
      <c r="V168" s="53" t="s">
        <v>0</v>
      </c>
    </row>
    <row r="169" spans="3:22" ht="15">
      <c r="C169" s="13" t="s">
        <v>255</v>
      </c>
      <c r="D169" s="10"/>
      <c r="E169" s="107"/>
      <c r="F169" s="135"/>
      <c r="G169" s="135"/>
      <c r="L169" s="53" t="s">
        <v>0</v>
      </c>
      <c r="V169" s="53" t="s">
        <v>0</v>
      </c>
    </row>
    <row r="170" spans="3:22" ht="15">
      <c r="C170" s="77" t="s">
        <v>92</v>
      </c>
      <c r="D170" s="258" t="s">
        <v>9</v>
      </c>
      <c r="E170" s="107"/>
      <c r="F170" s="135"/>
      <c r="G170" s="135"/>
      <c r="L170" s="53" t="s">
        <v>0</v>
      </c>
      <c r="V170" s="53" t="s">
        <v>0</v>
      </c>
    </row>
    <row r="171" spans="3:22" ht="15" customHeight="1">
      <c r="C171" s="78" t="s">
        <v>93</v>
      </c>
      <c r="D171" s="90" t="s">
        <v>9</v>
      </c>
      <c r="E171" s="107"/>
      <c r="F171" s="135"/>
      <c r="G171" s="135"/>
      <c r="L171" s="53" t="s">
        <v>0</v>
      </c>
      <c r="V171" s="53" t="s">
        <v>0</v>
      </c>
    </row>
    <row r="172" spans="3:22" s="36" customFormat="1" ht="15" customHeight="1">
      <c r="C172" s="13" t="s">
        <v>257</v>
      </c>
      <c r="D172" s="10"/>
      <c r="E172" s="107"/>
      <c r="F172" s="135"/>
      <c r="G172" s="135"/>
      <c r="L172" s="53" t="s">
        <v>0</v>
      </c>
      <c r="V172" s="53" t="s">
        <v>0</v>
      </c>
    </row>
    <row r="173" spans="3:22" s="36" customFormat="1" ht="15" customHeight="1">
      <c r="C173" s="255" t="s">
        <v>256</v>
      </c>
      <c r="D173" s="252" t="s">
        <v>9</v>
      </c>
      <c r="E173" s="107"/>
      <c r="F173" s="135"/>
      <c r="G173" s="135"/>
      <c r="L173" s="53" t="s">
        <v>0</v>
      </c>
      <c r="V173" s="53" t="s">
        <v>0</v>
      </c>
    </row>
    <row r="174" spans="3:22" s="36" customFormat="1" ht="4.5" customHeight="1">
      <c r="C174" s="107"/>
      <c r="D174" s="135"/>
      <c r="E174" s="107"/>
      <c r="F174" s="135"/>
      <c r="G174" s="135"/>
      <c r="L174" s="53" t="s">
        <v>0</v>
      </c>
      <c r="V174" s="53" t="s">
        <v>0</v>
      </c>
    </row>
    <row r="175" spans="2:22" ht="45">
      <c r="B175" s="132"/>
      <c r="C175" s="7" t="s">
        <v>233</v>
      </c>
      <c r="D175" s="10"/>
      <c r="E175" s="10" t="s">
        <v>59</v>
      </c>
      <c r="F175" s="135"/>
      <c r="G175" s="135"/>
      <c r="L175" s="53" t="s">
        <v>0</v>
      </c>
      <c r="V175" s="53" t="s">
        <v>0</v>
      </c>
    </row>
    <row r="176" spans="3:22" ht="15">
      <c r="C176" s="76" t="s">
        <v>94</v>
      </c>
      <c r="D176" s="140"/>
      <c r="E176" s="96" t="s">
        <v>9</v>
      </c>
      <c r="F176" s="135"/>
      <c r="G176" s="135"/>
      <c r="L176" s="53" t="s">
        <v>0</v>
      </c>
      <c r="V176" s="53" t="s">
        <v>0</v>
      </c>
    </row>
    <row r="177" spans="3:22" ht="15">
      <c r="C177" s="77" t="s">
        <v>95</v>
      </c>
      <c r="D177" s="141"/>
      <c r="E177" s="88" t="s">
        <v>9</v>
      </c>
      <c r="F177" s="135"/>
      <c r="G177" s="135"/>
      <c r="L177" s="53" t="s">
        <v>0</v>
      </c>
      <c r="V177" s="53" t="s">
        <v>0</v>
      </c>
    </row>
    <row r="178" spans="3:22" ht="15">
      <c r="C178" s="77" t="s">
        <v>96</v>
      </c>
      <c r="D178" s="141"/>
      <c r="E178" s="88" t="s">
        <v>9</v>
      </c>
      <c r="F178" s="135"/>
      <c r="G178" s="135"/>
      <c r="L178" s="53" t="s">
        <v>0</v>
      </c>
      <c r="V178" s="53" t="s">
        <v>0</v>
      </c>
    </row>
    <row r="179" spans="3:22" ht="15">
      <c r="C179" s="78" t="s">
        <v>41</v>
      </c>
      <c r="D179" s="142"/>
      <c r="E179" s="90" t="s">
        <v>9</v>
      </c>
      <c r="F179" s="135"/>
      <c r="G179" s="135"/>
      <c r="L179" s="53" t="s">
        <v>0</v>
      </c>
      <c r="V179" s="53" t="s">
        <v>0</v>
      </c>
    </row>
    <row r="180" spans="3:22" ht="4.5" customHeight="1">
      <c r="C180" s="107"/>
      <c r="D180" s="135"/>
      <c r="E180" s="107"/>
      <c r="F180" s="135"/>
      <c r="G180" s="135"/>
      <c r="L180" s="53" t="s">
        <v>0</v>
      </c>
      <c r="V180" s="53" t="s">
        <v>0</v>
      </c>
    </row>
    <row r="181" spans="2:22" ht="149.25">
      <c r="B181" s="132"/>
      <c r="C181" s="17" t="str">
        <f>CONCATENATE("29. Please provide the value of the IORP’s corporate bond portfolio at the end of 2016 using the breakdown to assess the impact of the corporate bond stresses in the adverse scenario (in "&amp;Participant!D14&amp;" of "&amp;Participant!D13&amp;").","If (part of) stresses were evaluated using the simplifications provided (aggregates distinguishing total aggregate, investment grade and high yield)"," then IORPs do not have to provide the value for these corporate bonds broken down by rating, but only for the relevant aggregates.")</f>
        <v>29. Please provide the value of the IORP’s corporate bond portfolio at the end of 2016 using the breakdown to assess the impact of the corporate bond stresses in the adverse scenario (in - of -).If (part of) stresses were evaluated using the simplifications provided (aggregates distinguishing total aggregate, investment grade and high yield) then IORPs do not have to provide the value for these corporate bonds broken down by rating, but only for the relevant aggregates.</v>
      </c>
      <c r="D181" s="16" t="s">
        <v>209</v>
      </c>
      <c r="E181" s="16" t="s">
        <v>102</v>
      </c>
      <c r="F181" s="16" t="s">
        <v>103</v>
      </c>
      <c r="G181" s="16" t="s">
        <v>210</v>
      </c>
      <c r="H181"/>
      <c r="I181" s="18"/>
      <c r="J181" s="18"/>
      <c r="K181" s="18"/>
      <c r="L181" s="53" t="s">
        <v>0</v>
      </c>
      <c r="V181" s="53" t="s">
        <v>0</v>
      </c>
    </row>
    <row r="182" spans="2:22" ht="15">
      <c r="B182" s="132"/>
      <c r="C182" s="14" t="s">
        <v>24</v>
      </c>
      <c r="D182" s="126">
        <f>SUM(D184:D190)+SUM(D192:D194)</f>
        <v>0</v>
      </c>
      <c r="E182" s="126">
        <f>SUM(E184:E190)+SUM(E192:E194)</f>
        <v>0</v>
      </c>
      <c r="F182" s="126">
        <f>SUM(F184:F190)+SUM(F192:F194)</f>
        <v>0</v>
      </c>
      <c r="G182" s="126">
        <f>SUM(G184:G190)+SUM(G192:G194)</f>
        <v>0</v>
      </c>
      <c r="H182" s="257">
        <f>IF(OR(SUM($D$182:$G$182)&lt;'Baseline_&amp;_Adverse_Scenario'!D32-0.5,SUM($D$182:$G$182)&gt;'Baseline_&amp;_Adverse_Scenario'!D32+0.5),"ALERT: Sum of totals (D182..G182) deviates from value","")</f>
      </c>
      <c r="I182" s="143"/>
      <c r="J182" s="143"/>
      <c r="K182" s="143"/>
      <c r="L182" s="53" t="s">
        <v>0</v>
      </c>
      <c r="V182" s="53" t="s">
        <v>0</v>
      </c>
    </row>
    <row r="183" spans="2:22" ht="15">
      <c r="B183" s="132"/>
      <c r="C183" s="13" t="s">
        <v>91</v>
      </c>
      <c r="D183" s="11"/>
      <c r="E183" s="11"/>
      <c r="F183" s="11"/>
      <c r="G183" s="11"/>
      <c r="H183" s="257">
        <f>IF(OR(SUM($D$182:$G$182)&lt;'Baseline_&amp;_Adverse_Scenario'!D32-0.5,SUM($D$182:$G$182)&gt;'Baseline_&amp;_Adverse_Scenario'!D32+0.5),"corporate bonds in [Baseline_&amp;_Adverse_Scenario] sheet","")</f>
      </c>
      <c r="I183" s="15"/>
      <c r="J183" s="15"/>
      <c r="K183" s="15"/>
      <c r="L183" s="53" t="s">
        <v>0</v>
      </c>
      <c r="V183" s="53" t="s">
        <v>0</v>
      </c>
    </row>
    <row r="184" spans="3:22" ht="15">
      <c r="C184" s="81" t="s">
        <v>97</v>
      </c>
      <c r="D184" s="88" t="s">
        <v>9</v>
      </c>
      <c r="E184" s="88" t="s">
        <v>9</v>
      </c>
      <c r="F184" s="88" t="s">
        <v>9</v>
      </c>
      <c r="G184" s="88" t="s">
        <v>9</v>
      </c>
      <c r="H184"/>
      <c r="I184" s="135"/>
      <c r="J184" s="135"/>
      <c r="K184" s="135"/>
      <c r="L184" s="53" t="s">
        <v>0</v>
      </c>
      <c r="V184" s="53" t="s">
        <v>0</v>
      </c>
    </row>
    <row r="185" spans="3:22" ht="15">
      <c r="C185" s="81" t="s">
        <v>98</v>
      </c>
      <c r="D185" s="88" t="s">
        <v>9</v>
      </c>
      <c r="E185" s="88" t="s">
        <v>9</v>
      </c>
      <c r="F185" s="88" t="s">
        <v>9</v>
      </c>
      <c r="G185" s="88" t="s">
        <v>9</v>
      </c>
      <c r="H185"/>
      <c r="I185" s="135"/>
      <c r="J185" s="135"/>
      <c r="K185" s="135"/>
      <c r="L185" s="53" t="s">
        <v>0</v>
      </c>
      <c r="V185" s="53" t="s">
        <v>0</v>
      </c>
    </row>
    <row r="186" spans="3:22" ht="15">
      <c r="C186" s="81" t="s">
        <v>99</v>
      </c>
      <c r="D186" s="88" t="s">
        <v>9</v>
      </c>
      <c r="E186" s="88" t="s">
        <v>9</v>
      </c>
      <c r="F186" s="88" t="s">
        <v>9</v>
      </c>
      <c r="G186" s="88" t="s">
        <v>9</v>
      </c>
      <c r="H186"/>
      <c r="I186" s="135"/>
      <c r="J186" s="135"/>
      <c r="K186" s="135"/>
      <c r="L186" s="53" t="s">
        <v>0</v>
      </c>
      <c r="V186" s="53" t="s">
        <v>0</v>
      </c>
    </row>
    <row r="187" spans="3:22" ht="15">
      <c r="C187" s="139" t="s">
        <v>100</v>
      </c>
      <c r="D187" s="258" t="s">
        <v>9</v>
      </c>
      <c r="E187" s="88" t="s">
        <v>9</v>
      </c>
      <c r="F187" s="258" t="s">
        <v>9</v>
      </c>
      <c r="G187" s="88" t="s">
        <v>9</v>
      </c>
      <c r="H187"/>
      <c r="I187" s="135"/>
      <c r="J187" s="135"/>
      <c r="K187" s="135"/>
      <c r="L187" s="53" t="s">
        <v>0</v>
      </c>
      <c r="V187" s="53" t="s">
        <v>0</v>
      </c>
    </row>
    <row r="188" spans="3:22" ht="15">
      <c r="C188" s="81" t="s">
        <v>101</v>
      </c>
      <c r="D188" s="88" t="s">
        <v>9</v>
      </c>
      <c r="E188" s="258" t="s">
        <v>9</v>
      </c>
      <c r="F188" s="258" t="s">
        <v>9</v>
      </c>
      <c r="G188" s="88" t="s">
        <v>9</v>
      </c>
      <c r="H188"/>
      <c r="I188" s="135"/>
      <c r="J188" s="135"/>
      <c r="K188" s="135"/>
      <c r="L188" s="53" t="s">
        <v>0</v>
      </c>
      <c r="V188" s="53" t="s">
        <v>0</v>
      </c>
    </row>
    <row r="189" spans="3:22" ht="15">
      <c r="C189" s="208" t="s">
        <v>211</v>
      </c>
      <c r="D189" s="88" t="s">
        <v>9</v>
      </c>
      <c r="E189" s="88" t="s">
        <v>9</v>
      </c>
      <c r="F189" s="258" t="s">
        <v>9</v>
      </c>
      <c r="G189" s="88" t="s">
        <v>9</v>
      </c>
      <c r="H189"/>
      <c r="I189" s="135"/>
      <c r="J189" s="135"/>
      <c r="K189" s="135"/>
      <c r="L189" s="53" t="s">
        <v>0</v>
      </c>
      <c r="V189" s="53" t="s">
        <v>0</v>
      </c>
    </row>
    <row r="190" spans="3:22" ht="15">
      <c r="C190" s="204" t="s">
        <v>212</v>
      </c>
      <c r="D190" s="88" t="s">
        <v>9</v>
      </c>
      <c r="E190" s="88" t="s">
        <v>9</v>
      </c>
      <c r="F190" s="88" t="s">
        <v>9</v>
      </c>
      <c r="G190" s="258" t="s">
        <v>9</v>
      </c>
      <c r="H190"/>
      <c r="I190" s="135"/>
      <c r="J190" s="135"/>
      <c r="K190" s="135"/>
      <c r="L190" s="53" t="s">
        <v>0</v>
      </c>
      <c r="V190" s="53" t="s">
        <v>0</v>
      </c>
    </row>
    <row r="191" spans="3:22" ht="15">
      <c r="C191" s="178" t="s">
        <v>255</v>
      </c>
      <c r="D191" s="11"/>
      <c r="E191" s="11"/>
      <c r="F191" s="11"/>
      <c r="G191" s="11"/>
      <c r="H191"/>
      <c r="I191" s="15"/>
      <c r="J191" s="15"/>
      <c r="K191" s="15"/>
      <c r="L191" s="53" t="s">
        <v>0</v>
      </c>
      <c r="V191" s="53" t="s">
        <v>0</v>
      </c>
    </row>
    <row r="192" spans="3:22" ht="15">
      <c r="C192" s="123" t="s">
        <v>104</v>
      </c>
      <c r="D192" s="261" t="s">
        <v>9</v>
      </c>
      <c r="E192" s="88" t="s">
        <v>9</v>
      </c>
      <c r="F192" s="88" t="s">
        <v>9</v>
      </c>
      <c r="G192" s="258" t="s">
        <v>9</v>
      </c>
      <c r="H192"/>
      <c r="I192" s="135"/>
      <c r="J192" s="135"/>
      <c r="K192" s="135"/>
      <c r="L192" s="53" t="s">
        <v>0</v>
      </c>
      <c r="V192" s="53" t="s">
        <v>0</v>
      </c>
    </row>
    <row r="193" spans="3:22" ht="15">
      <c r="C193" s="124" t="s">
        <v>105</v>
      </c>
      <c r="D193" s="148" t="s">
        <v>9</v>
      </c>
      <c r="E193" s="258" t="s">
        <v>9</v>
      </c>
      <c r="F193" s="88" t="s">
        <v>9</v>
      </c>
      <c r="G193" s="88" t="s">
        <v>9</v>
      </c>
      <c r="H193"/>
      <c r="I193" s="135"/>
      <c r="J193" s="135"/>
      <c r="K193" s="135"/>
      <c r="L193" s="53" t="s">
        <v>0</v>
      </c>
      <c r="V193" s="53" t="s">
        <v>0</v>
      </c>
    </row>
    <row r="194" spans="3:22" ht="15">
      <c r="C194" s="179" t="s">
        <v>24</v>
      </c>
      <c r="D194" s="149" t="s">
        <v>9</v>
      </c>
      <c r="E194" s="90" t="s">
        <v>9</v>
      </c>
      <c r="F194" s="260" t="s">
        <v>9</v>
      </c>
      <c r="G194" s="90" t="s">
        <v>9</v>
      </c>
      <c r="H194"/>
      <c r="I194" s="135"/>
      <c r="J194" s="135"/>
      <c r="K194" s="135"/>
      <c r="L194" s="53" t="s">
        <v>0</v>
      </c>
      <c r="V194" s="53" t="s">
        <v>0</v>
      </c>
    </row>
    <row r="195" spans="12:22" ht="4.5" customHeight="1">
      <c r="L195" s="53" t="s">
        <v>0</v>
      </c>
      <c r="V195" s="53" t="s">
        <v>0</v>
      </c>
    </row>
    <row r="196" spans="3:22" s="36" customFormat="1" ht="45" customHeight="1">
      <c r="C196" s="271" t="s">
        <v>236</v>
      </c>
      <c r="D196" s="273"/>
      <c r="E196" s="10" t="s">
        <v>59</v>
      </c>
      <c r="L196" s="53" t="s">
        <v>0</v>
      </c>
      <c r="V196" s="53" t="s">
        <v>0</v>
      </c>
    </row>
    <row r="197" spans="3:22" s="36" customFormat="1" ht="15" customHeight="1">
      <c r="C197" s="207" t="s">
        <v>234</v>
      </c>
      <c r="D197" s="140"/>
      <c r="E197" s="96" t="s">
        <v>9</v>
      </c>
      <c r="L197" s="53" t="s">
        <v>0</v>
      </c>
      <c r="V197" s="53" t="s">
        <v>0</v>
      </c>
    </row>
    <row r="198" spans="3:22" s="36" customFormat="1" ht="15" customHeight="1">
      <c r="C198" s="202" t="s">
        <v>235</v>
      </c>
      <c r="D198" s="141"/>
      <c r="E198" s="175" t="s">
        <v>9</v>
      </c>
      <c r="L198" s="53" t="s">
        <v>0</v>
      </c>
      <c r="V198" s="53" t="s">
        <v>0</v>
      </c>
    </row>
    <row r="199" spans="3:22" s="36" customFormat="1" ht="15" customHeight="1">
      <c r="C199" s="202" t="s">
        <v>96</v>
      </c>
      <c r="D199" s="141"/>
      <c r="E199" s="175" t="s">
        <v>9</v>
      </c>
      <c r="L199" s="53" t="s">
        <v>0</v>
      </c>
      <c r="V199" s="53" t="s">
        <v>0</v>
      </c>
    </row>
    <row r="200" spans="3:22" s="36" customFormat="1" ht="15" customHeight="1">
      <c r="C200" s="203" t="s">
        <v>41</v>
      </c>
      <c r="D200" s="142"/>
      <c r="E200" s="90" t="s">
        <v>9</v>
      </c>
      <c r="L200" s="53" t="s">
        <v>0</v>
      </c>
      <c r="V200" s="53" t="s">
        <v>0</v>
      </c>
    </row>
    <row r="201" spans="12:22" ht="4.5" customHeight="1">
      <c r="L201" s="53" t="s">
        <v>0</v>
      </c>
      <c r="V201" s="53" t="s">
        <v>0</v>
      </c>
    </row>
    <row r="202" spans="1:22" ht="15">
      <c r="A202" s="53" t="s">
        <v>0</v>
      </c>
      <c r="B202" s="53" t="s">
        <v>0</v>
      </c>
      <c r="C202" s="53" t="s">
        <v>0</v>
      </c>
      <c r="D202" s="53" t="s">
        <v>0</v>
      </c>
      <c r="E202" s="53" t="s">
        <v>0</v>
      </c>
      <c r="F202" s="53" t="s">
        <v>0</v>
      </c>
      <c r="G202" s="53" t="s">
        <v>0</v>
      </c>
      <c r="H202" s="53" t="s">
        <v>0</v>
      </c>
      <c r="I202" s="53" t="s">
        <v>0</v>
      </c>
      <c r="J202" s="53" t="s">
        <v>0</v>
      </c>
      <c r="K202" s="53" t="s">
        <v>0</v>
      </c>
      <c r="L202" s="53" t="s">
        <v>0</v>
      </c>
      <c r="M202" s="53" t="s">
        <v>0</v>
      </c>
      <c r="N202" s="53" t="s">
        <v>0</v>
      </c>
      <c r="O202" s="53" t="s">
        <v>0</v>
      </c>
      <c r="P202" s="53" t="s">
        <v>0</v>
      </c>
      <c r="Q202" s="53" t="s">
        <v>0</v>
      </c>
      <c r="R202" s="53" t="s">
        <v>0</v>
      </c>
      <c r="S202" s="53" t="s">
        <v>0</v>
      </c>
      <c r="T202" s="53" t="s">
        <v>0</v>
      </c>
      <c r="U202" s="53" t="s">
        <v>0</v>
      </c>
      <c r="V202" s="53" t="s">
        <v>0</v>
      </c>
    </row>
  </sheetData>
  <sheetProtection formatCells="0"/>
  <mergeCells count="18">
    <mergeCell ref="C11:E11"/>
    <mergeCell ref="C196:D196"/>
    <mergeCell ref="C30:E30"/>
    <mergeCell ref="C31:E31"/>
    <mergeCell ref="C35:E35"/>
    <mergeCell ref="C21:E21"/>
    <mergeCell ref="C23:E23"/>
    <mergeCell ref="C24:E24"/>
    <mergeCell ref="C28:E28"/>
    <mergeCell ref="C103:E103"/>
    <mergeCell ref="C105:E105"/>
    <mergeCell ref="C58:E58"/>
    <mergeCell ref="C54:E54"/>
    <mergeCell ref="C56:E56"/>
    <mergeCell ref="C78:E78"/>
    <mergeCell ref="C93:E93"/>
    <mergeCell ref="C95:E95"/>
    <mergeCell ref="C101:E101"/>
  </mergeCells>
  <dataValidations count="6">
    <dataValidation type="list" allowBlank="1" showInputMessage="1" showErrorMessage="1" sqref="F131:F134 E197:E200 F22:F26 F29:F31 F35 F127:F129 F123:F125 E176:E179">
      <formula1>$M$1:$M$2</formula1>
    </dataValidation>
    <dataValidation type="list" allowBlank="1" showInputMessage="1" showErrorMessage="1" sqref="F11 F54 F105 F103 F101 F95 F93 F58">
      <formula1>$N$1:$N$3</formula1>
    </dataValidation>
    <dataValidation type="list" allowBlank="1" showInputMessage="1" showErrorMessage="1" sqref="D57 D59">
      <formula1>$S$1:$S$3</formula1>
    </dataValidation>
    <dataValidation type="list" allowBlank="1" showInputMessage="1" showErrorMessage="1" sqref="F78">
      <formula1>$T$1:$T$4</formula1>
    </dataValidation>
    <dataValidation type="list" allowBlank="1" showInputMessage="1" showErrorMessage="1" sqref="D42:D53 D81:D91">
      <formula1>$S$1:$S$4</formula1>
    </dataValidation>
    <dataValidation type="list" allowBlank="1" showInputMessage="1" showErrorMessage="1" sqref="F56">
      <formula1>$U$1:$U$5</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D14"/>
  <sheetViews>
    <sheetView zoomScalePageLayoutView="0" workbookViewId="0" topLeftCell="A1">
      <selection activeCell="F11" sqref="F11"/>
    </sheetView>
  </sheetViews>
  <sheetFormatPr defaultColWidth="9.140625" defaultRowHeight="15"/>
  <cols>
    <col min="1" max="1" width="10.7109375" style="23" customWidth="1"/>
    <col min="2" max="2" width="30.00390625" style="23" bestFit="1" customWidth="1"/>
    <col min="3" max="4" width="10.7109375" style="23" customWidth="1"/>
    <col min="5" max="16384" width="9.140625" style="23" customWidth="1"/>
  </cols>
  <sheetData>
    <row r="1" spans="1:4" ht="15">
      <c r="A1" s="153" t="s">
        <v>114</v>
      </c>
      <c r="B1" s="153" t="s">
        <v>2</v>
      </c>
      <c r="C1" s="150" t="s">
        <v>115</v>
      </c>
      <c r="D1" s="152" t="s">
        <v>116</v>
      </c>
    </row>
    <row r="2" spans="1:4" ht="15">
      <c r="A2" s="23" t="s">
        <v>157</v>
      </c>
      <c r="B2" s="154" t="s">
        <v>190</v>
      </c>
      <c r="C2" s="150">
        <f>IF(D2="","OK","")</f>
      </c>
      <c r="D2" s="151" t="str">
        <f>'Baseline_&amp;_Adverse_Scenario'!C8</f>
        <v>ALERT: Select country and reporting unit in [Participant] sheet</v>
      </c>
    </row>
    <row r="3" spans="1:4" ht="15">
      <c r="A3" s="23" t="s">
        <v>258</v>
      </c>
      <c r="B3" s="154" t="s">
        <v>191</v>
      </c>
      <c r="C3" s="150">
        <f>IF(D3="","OK","")</f>
      </c>
      <c r="D3" s="152" t="str">
        <f>QQ_Questionnaire!E4</f>
        <v>ALERT: Select country and reporting unit in [Participant] sheet</v>
      </c>
    </row>
    <row r="4" spans="1:4" ht="15">
      <c r="A4" s="23" t="s">
        <v>259</v>
      </c>
      <c r="B4" s="154" t="s">
        <v>191</v>
      </c>
      <c r="C4" s="150" t="str">
        <f>IF(D4="","OK","")</f>
        <v>OK</v>
      </c>
      <c r="D4" s="151">
        <f>QQ_Questionnaire!E137</f>
      </c>
    </row>
    <row r="5" spans="1:4" ht="15">
      <c r="A5" s="23" t="s">
        <v>260</v>
      </c>
      <c r="B5" s="154" t="s">
        <v>191</v>
      </c>
      <c r="C5" s="150" t="str">
        <f>IF(D5="","OK","")</f>
        <v>OK</v>
      </c>
      <c r="D5" s="151">
        <f>QQ_Questionnaire!H182</f>
      </c>
    </row>
    <row r="6" spans="1:4" ht="15">
      <c r="A6" s="23" t="s">
        <v>261</v>
      </c>
      <c r="B6" s="154" t="s">
        <v>191</v>
      </c>
      <c r="C6" s="150" t="str">
        <f>IF(D6="","OK","")</f>
        <v>OK</v>
      </c>
      <c r="D6" s="151">
        <f>QQ_Questionnaire!H183</f>
      </c>
    </row>
    <row r="9" ht="15">
      <c r="D9" s="155"/>
    </row>
    <row r="10" ht="15">
      <c r="D10" s="155"/>
    </row>
    <row r="11" ht="15">
      <c r="D11" s="155"/>
    </row>
    <row r="12" ht="15">
      <c r="D12" s="155"/>
    </row>
    <row r="13" ht="15">
      <c r="D13" s="155"/>
    </row>
    <row r="14" ht="15">
      <c r="D14" s="15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 spreadsheet QA and DB ST</dc:title>
  <dc:subject/>
  <dc:creator/>
  <cp:keywords/>
  <dc:description/>
  <cp:lastModifiedBy/>
  <dcterms:created xsi:type="dcterms:W3CDTF">2006-09-16T00:00:00Z</dcterms:created>
  <dcterms:modified xsi:type="dcterms:W3CDTF">2017-05-17T20:17:44Z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0x010100C13EA9BA89CCAE4A913FCEC962787170</vt:lpwstr>
  </property>
  <property fmtid="{D5CDD505-2E9C-101B-9397-08002B2CF9AE}" pid="3" name="_NewReviewCycle">
    <vt:lpwstr/>
  </property>
  <property fmtid="{D5CDD505-2E9C-101B-9397-08002B2CF9AE}" pid="4" name="Involved Party">
    <vt:lpwstr/>
  </property>
  <property fmtid="{D5CDD505-2E9C-101B-9397-08002B2CF9AE}" pid="5" name="Publication Date">
    <vt:lpwstr>2015-07-29T00:00:00Z</vt:lpwstr>
  </property>
  <property fmtid="{D5CDD505-2E9C-101B-9397-08002B2CF9AE}" pid="6" name="lf7ec453acb346f5b4feea7d032d6f2c">
    <vt:lpwstr>Quantitative impact studies|dbd56a31-1a4a-4078-ae18-dc8cb9fd1869;Surveys|62b18434-7914-471c-8468-f91c3fa559d8</vt:lpwstr>
  </property>
  <property fmtid="{D5CDD505-2E9C-101B-9397-08002B2CF9AE}" pid="7" name="m4764fd034b84a6e893e168ee26c887c">
    <vt:lpwstr/>
  </property>
  <property fmtid="{D5CDD505-2E9C-101B-9397-08002B2CF9AE}" pid="8" name="Document Topic">
    <vt:lpwstr/>
  </property>
  <property fmtid="{D5CDD505-2E9C-101B-9397-08002B2CF9AE}" pid="9" name="Document Type">
    <vt:lpwstr>65;#Quantitative impact studies|dbd56a31-1a4a-4078-ae18-dc8cb9fd1869;#48;#Surveys|62b18434-7914-471c-8468-f91c3fa559d8</vt:lpwstr>
  </property>
  <property fmtid="{D5CDD505-2E9C-101B-9397-08002B2CF9AE}" pid="10" name="obb4efe42ba0440ebcc21f478af52bc7">
    <vt:lpwstr/>
  </property>
  <property fmtid="{D5CDD505-2E9C-101B-9397-08002B2CF9AE}" pid="11" name="TaxCatchAll">
    <vt:lpwstr>65;#Quantitative impact studies|dbd56a31-1a4a-4078-ae18-dc8cb9fd1869;#48;#Surveys|62b18434-7914-471c-8468-f91c3fa559d8</vt:lpwstr>
  </property>
  <property fmtid="{D5CDD505-2E9C-101B-9397-08002B2CF9AE}" pid="12" name="b687f5c370784be381b55f490b18f6b4">
    <vt:lpwstr/>
  </property>
  <property fmtid="{D5CDD505-2E9C-101B-9397-08002B2CF9AE}" pid="13" name="e3b8259dbd224628b8b94cebb83fde6b">
    <vt:lpwstr/>
  </property>
  <property fmtid="{D5CDD505-2E9C-101B-9397-08002B2CF9AE}" pid="14" name="m4e5b9a57ee34142859f8aa69e31e7bd">
    <vt:lpwstr/>
  </property>
  <property fmtid="{D5CDD505-2E9C-101B-9397-08002B2CF9AE}" pid="15" name="StartDate">
    <vt:lpwstr>2015-07-28T00:00:00Z</vt:lpwstr>
  </property>
  <property fmtid="{D5CDD505-2E9C-101B-9397-08002B2CF9AE}" pid="16" name="_AdHocReviewCycleID">
    <vt:i4>2135862591</vt:i4>
  </property>
</Properties>
</file>